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30" windowWidth="20115" windowHeight="7485"/>
  </bookViews>
  <sheets>
    <sheet name="Starostwo" sheetId="1" r:id="rId1"/>
    <sheet name="Arkusz2" sheetId="2" r:id="rId2"/>
    <sheet name="Arkusz3" sheetId="3" r:id="rId3"/>
  </sheets>
  <definedNames>
    <definedName name="_xlnm.Print_Area" localSheetId="0">Starostwo!#REF!</definedName>
    <definedName name="_xlnm.Print_Titles" localSheetId="0">Starostwo!$3:$3</definedName>
  </definedNames>
  <calcPr calcId="145621"/>
</workbook>
</file>

<file path=xl/calcChain.xml><?xml version="1.0" encoding="utf-8"?>
<calcChain xmlns="http://schemas.openxmlformats.org/spreadsheetml/2006/main">
  <c r="E49" i="1" l="1"/>
  <c r="I49" i="1" s="1"/>
  <c r="J49" i="1" s="1"/>
  <c r="K49" i="1" l="1"/>
  <c r="E67" i="1"/>
  <c r="E68" i="1"/>
  <c r="I68" i="1" s="1"/>
  <c r="E69" i="1"/>
  <c r="I69" i="1" s="1"/>
  <c r="E70" i="1"/>
  <c r="I70" i="1" s="1"/>
  <c r="E71" i="1"/>
  <c r="I71" i="1" s="1"/>
  <c r="E72" i="1"/>
  <c r="I72" i="1" s="1"/>
  <c r="E73" i="1"/>
  <c r="I73" i="1" s="1"/>
  <c r="E74" i="1"/>
  <c r="I74" i="1" s="1"/>
  <c r="E75" i="1"/>
  <c r="I75" i="1" s="1"/>
  <c r="E76" i="1"/>
  <c r="I76" i="1" s="1"/>
  <c r="E77" i="1"/>
  <c r="I77" i="1" s="1"/>
  <c r="E78" i="1"/>
  <c r="I78" i="1" s="1"/>
  <c r="E79" i="1"/>
  <c r="I79" i="1" s="1"/>
  <c r="E80" i="1"/>
  <c r="I80" i="1" s="1"/>
  <c r="E81" i="1"/>
  <c r="I81" i="1" s="1"/>
  <c r="E82" i="1"/>
  <c r="I82" i="1" s="1"/>
  <c r="E83" i="1"/>
  <c r="I83" i="1" s="1"/>
  <c r="E84" i="1"/>
  <c r="I84" i="1" s="1"/>
  <c r="E85" i="1"/>
  <c r="I85" i="1" s="1"/>
  <c r="E86" i="1"/>
  <c r="I86" i="1" s="1"/>
  <c r="J86" i="1" s="1"/>
  <c r="K86" i="1" s="1"/>
  <c r="E87" i="1"/>
  <c r="I87" i="1" s="1"/>
  <c r="J87" i="1" s="1"/>
  <c r="K87" i="1" s="1"/>
  <c r="E88" i="1"/>
  <c r="I88" i="1" s="1"/>
  <c r="J88" i="1" s="1"/>
  <c r="K88" i="1" s="1"/>
  <c r="I67" i="1"/>
  <c r="E47" i="1"/>
  <c r="I47" i="1" s="1"/>
  <c r="J47" i="1" s="1"/>
  <c r="E48" i="1"/>
  <c r="I48" i="1" s="1"/>
  <c r="J48" i="1" s="1"/>
  <c r="K48" i="1" s="1"/>
  <c r="E46" i="1"/>
  <c r="I46" i="1" s="1"/>
  <c r="J46" i="1" s="1"/>
  <c r="K46" i="1" s="1"/>
  <c r="E37" i="1"/>
  <c r="I37" i="1" s="1"/>
  <c r="J37" i="1" s="1"/>
  <c r="E33" i="1"/>
  <c r="I33" i="1" s="1"/>
  <c r="J33" i="1" s="1"/>
  <c r="E34" i="1"/>
  <c r="I34" i="1" s="1"/>
  <c r="J34" i="1" s="1"/>
  <c r="E29" i="1"/>
  <c r="I29" i="1" s="1"/>
  <c r="J29" i="1" s="1"/>
  <c r="I89" i="1" l="1"/>
  <c r="J85" i="1"/>
  <c r="K85" i="1" s="1"/>
  <c r="J77" i="1"/>
  <c r="K77" i="1" s="1"/>
  <c r="J76" i="1"/>
  <c r="K76" i="1" s="1"/>
  <c r="J69" i="1"/>
  <c r="K69" i="1" s="1"/>
  <c r="J83" i="1"/>
  <c r="K83" i="1" s="1"/>
  <c r="J81" i="1"/>
  <c r="K81" i="1" s="1"/>
  <c r="J78" i="1"/>
  <c r="K78" i="1" s="1"/>
  <c r="J74" i="1"/>
  <c r="K74" i="1" s="1"/>
  <c r="J71" i="1"/>
  <c r="K71" i="1" s="1"/>
  <c r="J84" i="1"/>
  <c r="K84" i="1" s="1"/>
  <c r="J82" i="1"/>
  <c r="K82" i="1" s="1"/>
  <c r="J80" i="1"/>
  <c r="K80" i="1" s="1"/>
  <c r="J79" i="1"/>
  <c r="K79" i="1" s="1"/>
  <c r="J75" i="1"/>
  <c r="K75" i="1" s="1"/>
  <c r="J73" i="1"/>
  <c r="K73" i="1" s="1"/>
  <c r="J72" i="1"/>
  <c r="K72" i="1" s="1"/>
  <c r="J70" i="1"/>
  <c r="K70" i="1" s="1"/>
  <c r="J68" i="1"/>
  <c r="K68" i="1" s="1"/>
  <c r="J67" i="1"/>
  <c r="K47" i="1"/>
  <c r="K37" i="1"/>
  <c r="K33" i="1"/>
  <c r="K34" i="1"/>
  <c r="K29" i="1"/>
  <c r="K67" i="1" l="1"/>
  <c r="K89" i="1" s="1"/>
  <c r="J89" i="1"/>
  <c r="E5" i="1"/>
  <c r="I5" i="1" s="1"/>
  <c r="J5" i="1" s="1"/>
  <c r="E6" i="1"/>
  <c r="I6" i="1" s="1"/>
  <c r="J6" i="1" s="1"/>
  <c r="E7" i="1"/>
  <c r="I7" i="1" s="1"/>
  <c r="J7" i="1" s="1"/>
  <c r="E8" i="1"/>
  <c r="I8" i="1" s="1"/>
  <c r="J8" i="1" s="1"/>
  <c r="E9" i="1"/>
  <c r="I9" i="1" s="1"/>
  <c r="J9" i="1" s="1"/>
  <c r="E10" i="1"/>
  <c r="I10" i="1" s="1"/>
  <c r="J10" i="1" s="1"/>
  <c r="E11" i="1"/>
  <c r="I11" i="1" s="1"/>
  <c r="J11" i="1" s="1"/>
  <c r="E12" i="1"/>
  <c r="I12" i="1" s="1"/>
  <c r="J12" i="1" s="1"/>
  <c r="E13" i="1"/>
  <c r="I13" i="1" s="1"/>
  <c r="J13" i="1" s="1"/>
  <c r="E14" i="1"/>
  <c r="I14" i="1" s="1"/>
  <c r="J14" i="1" s="1"/>
  <c r="E15" i="1"/>
  <c r="I15" i="1" s="1"/>
  <c r="J15" i="1" s="1"/>
  <c r="E16" i="1"/>
  <c r="I16" i="1" s="1"/>
  <c r="J16" i="1" s="1"/>
  <c r="E17" i="1"/>
  <c r="I17" i="1" s="1"/>
  <c r="J17" i="1" s="1"/>
  <c r="E18" i="1"/>
  <c r="I18" i="1" s="1"/>
  <c r="J18" i="1" s="1"/>
  <c r="E19" i="1"/>
  <c r="I19" i="1" s="1"/>
  <c r="J19" i="1" s="1"/>
  <c r="E20" i="1"/>
  <c r="I20" i="1" s="1"/>
  <c r="J20" i="1" s="1"/>
  <c r="E21" i="1"/>
  <c r="I21" i="1" s="1"/>
  <c r="J21" i="1" s="1"/>
  <c r="E22" i="1"/>
  <c r="I22" i="1" s="1"/>
  <c r="J22" i="1" s="1"/>
  <c r="E23" i="1"/>
  <c r="I23" i="1" s="1"/>
  <c r="J23" i="1" s="1"/>
  <c r="E24" i="1"/>
  <c r="I24" i="1" s="1"/>
  <c r="J24" i="1" s="1"/>
  <c r="E25" i="1"/>
  <c r="I25" i="1" s="1"/>
  <c r="J25" i="1" s="1"/>
  <c r="E26" i="1"/>
  <c r="I26" i="1" s="1"/>
  <c r="J26" i="1" s="1"/>
  <c r="E27" i="1"/>
  <c r="I27" i="1" s="1"/>
  <c r="J27" i="1" s="1"/>
  <c r="E28" i="1"/>
  <c r="I28" i="1" s="1"/>
  <c r="J28" i="1" s="1"/>
  <c r="E30" i="1"/>
  <c r="I30" i="1" s="1"/>
  <c r="J30" i="1" s="1"/>
  <c r="E31" i="1"/>
  <c r="I31" i="1" s="1"/>
  <c r="J31" i="1" s="1"/>
  <c r="E32" i="1"/>
  <c r="I32" i="1" s="1"/>
  <c r="J32" i="1" s="1"/>
  <c r="E35" i="1"/>
  <c r="I35" i="1" s="1"/>
  <c r="J35" i="1" s="1"/>
  <c r="E36" i="1"/>
  <c r="I36" i="1" s="1"/>
  <c r="J36" i="1" s="1"/>
  <c r="E38" i="1"/>
  <c r="I38" i="1" s="1"/>
  <c r="J38" i="1" s="1"/>
  <c r="E39" i="1"/>
  <c r="I39" i="1" s="1"/>
  <c r="J39" i="1" s="1"/>
  <c r="E40" i="1"/>
  <c r="I40" i="1" s="1"/>
  <c r="J40" i="1" s="1"/>
  <c r="E41" i="1"/>
  <c r="I41" i="1" s="1"/>
  <c r="J41" i="1" s="1"/>
  <c r="E42" i="1"/>
  <c r="I42" i="1" s="1"/>
  <c r="J42" i="1" s="1"/>
  <c r="E43" i="1"/>
  <c r="I43" i="1" s="1"/>
  <c r="J43" i="1" s="1"/>
  <c r="E44" i="1"/>
  <c r="I44" i="1" s="1"/>
  <c r="J44" i="1" s="1"/>
  <c r="E45" i="1"/>
  <c r="I45" i="1" s="1"/>
  <c r="J45" i="1" s="1"/>
  <c r="E50" i="1"/>
  <c r="I50" i="1" s="1"/>
  <c r="J50" i="1" s="1"/>
  <c r="E51" i="1"/>
  <c r="I51" i="1" s="1"/>
  <c r="J51" i="1" s="1"/>
  <c r="E52" i="1"/>
  <c r="I52" i="1" s="1"/>
  <c r="J52" i="1" s="1"/>
  <c r="E53" i="1"/>
  <c r="I53" i="1" s="1"/>
  <c r="J53" i="1" s="1"/>
  <c r="E54" i="1"/>
  <c r="I54" i="1" s="1"/>
  <c r="J54" i="1" s="1"/>
  <c r="E55" i="1"/>
  <c r="I55" i="1" s="1"/>
  <c r="J55" i="1" s="1"/>
  <c r="E56" i="1"/>
  <c r="I56" i="1" s="1"/>
  <c r="J56" i="1" s="1"/>
  <c r="E57" i="1"/>
  <c r="I57" i="1" s="1"/>
  <c r="J57" i="1" s="1"/>
  <c r="E58" i="1"/>
  <c r="I58" i="1" s="1"/>
  <c r="J58" i="1" s="1"/>
  <c r="E59" i="1"/>
  <c r="I59" i="1" s="1"/>
  <c r="J59" i="1" s="1"/>
  <c r="E60" i="1"/>
  <c r="I60" i="1" s="1"/>
  <c r="J60" i="1" s="1"/>
  <c r="E61" i="1"/>
  <c r="I61" i="1" s="1"/>
  <c r="J61" i="1" s="1"/>
  <c r="E62" i="1"/>
  <c r="I62" i="1" s="1"/>
  <c r="J62" i="1" s="1"/>
  <c r="E4" i="1"/>
  <c r="I4" i="1" s="1"/>
  <c r="J4" i="1" l="1"/>
  <c r="J63" i="1" s="1"/>
  <c r="I63" i="1"/>
  <c r="K5" i="1"/>
  <c r="K6" i="1"/>
  <c r="K7" i="1"/>
  <c r="K8" i="1"/>
  <c r="K9" i="1"/>
  <c r="K10" i="1"/>
  <c r="K11" i="1"/>
  <c r="K12" i="1"/>
  <c r="K13" i="1"/>
  <c r="K14" i="1"/>
  <c r="K15" i="1"/>
  <c r="K16" i="1"/>
  <c r="K17" i="1"/>
  <c r="K18" i="1"/>
  <c r="K19" i="1"/>
  <c r="K20" i="1"/>
  <c r="K21" i="1"/>
  <c r="K22" i="1"/>
  <c r="K23" i="1"/>
  <c r="K24" i="1"/>
  <c r="K25" i="1"/>
  <c r="K26" i="1"/>
  <c r="K27" i="1"/>
  <c r="K28" i="1"/>
  <c r="K30" i="1"/>
  <c r="K31" i="1"/>
  <c r="K32" i="1"/>
  <c r="K35" i="1"/>
  <c r="K36" i="1"/>
  <c r="K38" i="1"/>
  <c r="K39" i="1"/>
  <c r="K40" i="1"/>
  <c r="K41" i="1"/>
  <c r="K42" i="1"/>
  <c r="K43" i="1"/>
  <c r="K44" i="1"/>
  <c r="K45" i="1"/>
  <c r="K50" i="1"/>
  <c r="K51" i="1"/>
  <c r="K52" i="1"/>
  <c r="K53" i="1"/>
  <c r="K54" i="1"/>
  <c r="K55" i="1"/>
  <c r="K56" i="1"/>
  <c r="K57" i="1"/>
  <c r="K58" i="1"/>
  <c r="K59" i="1"/>
  <c r="K60" i="1"/>
  <c r="K61" i="1"/>
  <c r="K62" i="1"/>
  <c r="K4" i="1"/>
  <c r="K63" i="1" s="1"/>
</calcChain>
</file>

<file path=xl/sharedStrings.xml><?xml version="1.0" encoding="utf-8"?>
<sst xmlns="http://schemas.openxmlformats.org/spreadsheetml/2006/main" count="268" uniqueCount="156">
  <si>
    <t>Lp.</t>
  </si>
  <si>
    <t>Nazwa</t>
  </si>
  <si>
    <t>Jedn.</t>
  </si>
  <si>
    <t>1.</t>
  </si>
  <si>
    <t>Bloczki samoprzylepne żółte  76x76 mm</t>
  </si>
  <si>
    <t>szt.</t>
  </si>
  <si>
    <t>2.</t>
  </si>
  <si>
    <t>Cienkopis Stabilo czarny</t>
  </si>
  <si>
    <t>3.</t>
  </si>
  <si>
    <t>Cienkopis Stabilo czerwony</t>
  </si>
  <si>
    <t>4.</t>
  </si>
  <si>
    <t>Cienkopis Stabilo niebieski</t>
  </si>
  <si>
    <t>5.</t>
  </si>
  <si>
    <t>Cienkopis Stabilo zielony</t>
  </si>
  <si>
    <t>6.</t>
  </si>
  <si>
    <t>7.</t>
  </si>
  <si>
    <t>8.</t>
  </si>
  <si>
    <t>9.</t>
  </si>
  <si>
    <t>op.</t>
  </si>
  <si>
    <t>10.</t>
  </si>
  <si>
    <t>11.</t>
  </si>
  <si>
    <t>12.</t>
  </si>
  <si>
    <t>13.</t>
  </si>
  <si>
    <t>14.</t>
  </si>
  <si>
    <t>Koperty samoklejące A4, białe, bez okienka</t>
  </si>
  <si>
    <t>15.</t>
  </si>
  <si>
    <t>Koperty samoklejące A4, białe, okno prawe górne</t>
  </si>
  <si>
    <t>16.</t>
  </si>
  <si>
    <t>Koperty samoklejące C5, wymiary 162x229 mm białe, bez okna</t>
  </si>
  <si>
    <t>17.</t>
  </si>
  <si>
    <t>Koperty samoklejące C5, wymiary 162x229 mm białe, okno prawe środkowe</t>
  </si>
  <si>
    <t>18.</t>
  </si>
  <si>
    <t>19.</t>
  </si>
  <si>
    <t>20.</t>
  </si>
  <si>
    <t>Koperty samoklejące DL, wymiary 110x220 mm, białe, bez okna</t>
  </si>
  <si>
    <t>21.</t>
  </si>
  <si>
    <t>Koperty samoklejące DL, wymiary 110x220 mm, białe, okno prawe</t>
  </si>
  <si>
    <t>22.</t>
  </si>
  <si>
    <t>Koperty z folią bąbelkową A4</t>
  </si>
  <si>
    <t>23.</t>
  </si>
  <si>
    <t>24.</t>
  </si>
  <si>
    <t>25.</t>
  </si>
  <si>
    <t>26.</t>
  </si>
  <si>
    <t>27.</t>
  </si>
  <si>
    <t>28.</t>
  </si>
  <si>
    <t>29.</t>
  </si>
  <si>
    <t>30.</t>
  </si>
  <si>
    <t>Ołówek</t>
  </si>
  <si>
    <t>31.</t>
  </si>
  <si>
    <t>ryza</t>
  </si>
  <si>
    <t>32.</t>
  </si>
  <si>
    <t>33.</t>
  </si>
  <si>
    <t>34.</t>
  </si>
  <si>
    <t>35.</t>
  </si>
  <si>
    <t>36.</t>
  </si>
  <si>
    <t>37.</t>
  </si>
  <si>
    <t>Rozszywacz EAGLE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</si>
  <si>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</si>
  <si>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</si>
  <si>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</si>
  <si>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</si>
  <si>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</si>
  <si>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</si>
  <si>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</si>
  <si>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</si>
  <si>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</si>
  <si>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</si>
  <si>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</si>
  <si>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</si>
  <si>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</si>
  <si>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</si>
  <si>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</si>
  <si>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Taśma klejąca 18 mm x 10 m</t>
  </si>
  <si>
    <t>53.</t>
  </si>
  <si>
    <t>Zawieszki tekturowe z metalową blaszką</t>
  </si>
  <si>
    <t>Zszywacz Leitz, zszycie ok. 30 kart.</t>
  </si>
  <si>
    <t>op. (100 szt.)</t>
  </si>
  <si>
    <t>Ilość (I termin dostawy)</t>
  </si>
  <si>
    <t>Ilość (II termin dostawy)</t>
  </si>
  <si>
    <t>Długopis żelowy niebieski</t>
  </si>
  <si>
    <t>Długopis żelowy czarny</t>
  </si>
  <si>
    <t>Długopis żelowy czerwony</t>
  </si>
  <si>
    <t>Tusz do pieczątki - czerwony</t>
  </si>
  <si>
    <t>54.</t>
  </si>
  <si>
    <t>55.</t>
  </si>
  <si>
    <t>56.</t>
  </si>
  <si>
    <t>57.</t>
  </si>
  <si>
    <t>58.</t>
  </si>
  <si>
    <t>59.</t>
  </si>
  <si>
    <t>Gumki recepturki (100 szt)</t>
  </si>
  <si>
    <t>Gumka do mazania Pentel</t>
  </si>
  <si>
    <t>Zszywki  24/6 Leitz</t>
  </si>
  <si>
    <t>Spinacze (28 mm - 100 szt)</t>
  </si>
  <si>
    <t>Ofertówka A4 - grubość folii min 120 mic</t>
  </si>
  <si>
    <t>Koszulki na dokumenty A4, przezroczyste, groszkowe, grubość folii  min. 48 mic</t>
  </si>
  <si>
    <t>Cena jednostkowa netto</t>
  </si>
  <si>
    <t>Wartość netto</t>
  </si>
  <si>
    <t>Podatek VAT 23 %</t>
  </si>
  <si>
    <t>Wartość brutto</t>
  </si>
  <si>
    <t xml:space="preserve">Starostwo </t>
  </si>
  <si>
    <t>SUMA</t>
  </si>
  <si>
    <t>Druki - delegacja A5</t>
  </si>
  <si>
    <t>Kalkulator biurkowy z odchylanym wyświetlaczem, wymiary 200x150x27 mm</t>
  </si>
  <si>
    <t>Koperty z folią bąbelkową A5</t>
  </si>
  <si>
    <t>Kostka papierowa (ok. 400 kartek)</t>
  </si>
  <si>
    <t>Liniał 15 cm</t>
  </si>
  <si>
    <t>Marker czarny gruby Pentel</t>
  </si>
  <si>
    <t xml:space="preserve">Papier ksero A4 </t>
  </si>
  <si>
    <t>Segregator A4 szer. 7 cm, z mechanizmem dźwigniowym, różne kolory</t>
  </si>
  <si>
    <t>Taśma klejąca 50 mm</t>
  </si>
  <si>
    <t>Teczka kartonowa wiązana biała A4</t>
  </si>
  <si>
    <t>Zakładki indeksujące (opakowanie-50szt.), do wielkokrotnego przyklejenia, mix kolorów</t>
  </si>
  <si>
    <t>Zeszyt A5 - 32 kart. W kratkę</t>
  </si>
  <si>
    <t>Zeszyt A5 - 60 kart. W kratkę</t>
  </si>
  <si>
    <t>Zeszyt A5 - 80 kart. W kratkę</t>
  </si>
  <si>
    <t>Starostwo Powiatowe w Nakle nad Notecią, ul. Gen. H. Dąbrowskiego 54, 89-100 Nakło nad Notecią</t>
  </si>
  <si>
    <t>Bloczki samoprzylepne żółte  38x51 mm</t>
  </si>
  <si>
    <t>Koperty samoklejące C4, białe, bez okienka</t>
  </si>
  <si>
    <t>Koperty samoklejące C4, rozszerzane</t>
  </si>
  <si>
    <t>Koperty samoklejące C5, białe, bez okna</t>
  </si>
  <si>
    <t>Koperty samoklejące DL, białe, okno prawe</t>
  </si>
  <si>
    <t>Korektor - pisak, szybkoschnący, pojemność min. 8 ml, z metalową końcówką</t>
  </si>
  <si>
    <t>Koszulki na dokumenty A4, przezroczyste, groszkowe</t>
  </si>
  <si>
    <t>Marker pernamentny, czarny-gruby, z okrągłą końcówką</t>
  </si>
  <si>
    <t>Papier ksero A4 80g</t>
  </si>
  <si>
    <t>Skoroszyt, wykonany z kartonu w kolorze białym - bez zawieszki</t>
  </si>
  <si>
    <t>Zszywki  24/6 Leitz 1000 szt., grubość zszywanego pliku min. 30 kartek</t>
  </si>
  <si>
    <t>Kołozeszyt/kołobrulion, kratka, 80 kartkowy</t>
  </si>
  <si>
    <t>Liniał 50 cm</t>
  </si>
  <si>
    <t>Nożyczki biurowe Scotch</t>
  </si>
  <si>
    <t>Okładki z grzbietem 9mm</t>
  </si>
  <si>
    <t>Okładki z grzbietem 6mm</t>
  </si>
  <si>
    <t>Papier ksero A3</t>
  </si>
  <si>
    <t>Płyty CD-R</t>
  </si>
  <si>
    <t>Pojemniki kartonowe na czasopisma DONAU</t>
  </si>
  <si>
    <t>Skoroszyt plastikowy wpinany – mix kolorów</t>
  </si>
  <si>
    <t>Taśma matowa 19mm (Scotch Magic)</t>
  </si>
  <si>
    <t>Teczka do podpisu 20 przegródek</t>
  </si>
  <si>
    <t xml:space="preserve">Teczka bezkwasowa wiązana </t>
  </si>
  <si>
    <t>Wkłady do długopisów żelowych - niebieskie</t>
  </si>
  <si>
    <t>Zakreślacz pomarańczowy, grubość linii pisania 1-5 mm, Stabilo lub Staedtler</t>
  </si>
  <si>
    <t>Zakreślacz zielony, grubość linii pisania 1-5 mm, Stabilo lub Staedtler</t>
  </si>
  <si>
    <t>Zakreślacz żółty, grubość linii pisania 1-5 mm, Stabilo lub Staedtler</t>
  </si>
  <si>
    <t>Nazwa zaoferowanego produktu</t>
  </si>
  <si>
    <t>Długopis z systemem przyciskowym Zenith, długość linii pisania 4500m</t>
  </si>
  <si>
    <t>Wkłady do długopisów Zenith, długość linii pisania 4500m,</t>
  </si>
  <si>
    <t>Karton archiwizacyjny, grzbiet 100mm, poj. Min 1000 kartek A4, wymiary 350x100x250mm</t>
  </si>
  <si>
    <t>Skoroszyt tekturowy A4, z zawieszką metalową</t>
  </si>
  <si>
    <t>Zakreślacz fluorescencyjny ze ściętą końcówką</t>
  </si>
  <si>
    <t>Wkład atramentowy do pióra kulkowego, niebieski</t>
  </si>
  <si>
    <t>Klej w sztyfcie poj. Min 35g</t>
  </si>
  <si>
    <t>Teczka - segregator  "Akta osobowe" dwustronnie zadrukowane przekładki: A, B, C, na grzbiecie okienko na wpisamie nazwiska lub numeru pracownika, szerokość grzbietu: 30mm</t>
  </si>
  <si>
    <t>Teczka - segregator  "Akta osobowe" dwustronnie zadrukowane przekładki: A, B, C, na grzbiecie okienko na wpisamie nazwiska lub numeru pracownika, szerokość grzbietu: 35mm</t>
  </si>
  <si>
    <t>Powiatowy Zespół ds. Orzekania o Niepełnosprawności, ul. Gen. H. Dąbrowskiego 46, 89-100 Nakło nad Notecią</t>
  </si>
  <si>
    <t>Karton archiwizacyjny bezkwasowy Leitz (350x250x100)</t>
  </si>
  <si>
    <t>Karton archiwizacyjny (350x250x100)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</si>
</sst>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&quot;zł&quot;"/>
  </numFmts>
  <fonts count="8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2"/>
      <color theme="1"/>
      <name val="Arial Narrow"/>
      <family val="2"/>
      <charset val="238"/>
    </font>
    <font>
      <sz val="12"/>
      <color theme="1"/>
      <name val="Arial Narrow"/>
    </font>
    <font>
      <sz val="12"/>
      <name val="Arial Narrow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2"/>
      <color theme="1"/>
      <name val="Arial Narrow"/>
    </font>
    <font>
      <b/>
      <sz val="14"/>
      <color theme="1"/>
      <name val="Arial Narrow"/>
      <family val="2"/>
      <charset val="238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9">
    <xf numFmtId="0" fontId="0" fillId="0" borderId="0" xfId="0"/>
    <xf numFmtId="0" fontId="1" fillId="0" borderId="2" xfId="0" applyFont="1" applyBorder="1" applyAlignment="1">
      <alignment vertical="center" wrapText="1"/>
    </xf>
    <xf numFmtId="0" fontId="1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4" fillId="0" borderId="4" xfId="0" applyFont="1" applyBorder="1" applyAlignment="1">
      <alignment vertical="center" wrapText="1"/>
    </xf>
    <xf numFmtId="0" fontId="4" fillId="0" borderId="5" xfId="0" applyFont="1" applyBorder="1" applyAlignment="1">
      <alignment vertical="center" wrapText="1"/>
    </xf>
    <xf numFmtId="0" fontId="5" fillId="0" borderId="0" xfId="0" applyFont="1"/>
    <xf numFmtId="164" fontId="6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0" fillId="0" borderId="8" xfId="0" applyBorder="1" applyAlignment="1">
      <alignment horizontal="center"/>
    </xf>
    <xf numFmtId="0" fontId="3" fillId="0" borderId="1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7" fillId="0" borderId="0" xfId="0" applyFont="1"/>
    <xf numFmtId="0" fontId="2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vertical="center" wrapText="1"/>
    </xf>
    <xf numFmtId="0" fontId="2" fillId="0" borderId="8" xfId="0" applyFont="1" applyBorder="1" applyAlignment="1">
      <alignment vertical="center" wrapText="1"/>
    </xf>
    <xf numFmtId="164" fontId="6" fillId="0" borderId="3" xfId="0" applyNumberFormat="1" applyFont="1" applyBorder="1" applyAlignment="1">
      <alignment horizontal="center" vertical="center" wrapText="1"/>
    </xf>
    <xf numFmtId="0" fontId="0" fillId="0" borderId="7" xfId="0" applyBorder="1"/>
    <xf numFmtId="0" fontId="0" fillId="0" borderId="1" xfId="0" applyBorder="1" applyAlignment="1">
      <alignment horizontal="center"/>
    </xf>
    <xf numFmtId="0" fontId="0" fillId="0" borderId="3" xfId="0" applyBorder="1"/>
    <xf numFmtId="0" fontId="0" fillId="0" borderId="0" xfId="0" applyBorder="1" applyAlignment="1">
      <alignment horizontal="center"/>
    </xf>
  </cellXfs>
  <cellStyles count="1">
    <cellStyle name="Normalny" xfId="0" builtinId="0"/>
  </cellStyles>
  <dxfs count="30"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2" formatCode="#,##0.00\ &quot;zł&quot;;[Red]\-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0" formatCode="General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general" vertical="center" textRotation="0" wrapText="1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 style="thin">
          <color indexed="64"/>
        </vertical>
        <horizontal style="thin">
          <color indexed="64"/>
        </horizontal>
      </border>
    </dxf>
    <dxf>
      <border>
        <top style="thin">
          <color indexed="64"/>
        </top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alignment horizontal="center" vertical="center" textRotation="0" wrapText="1" indent="0" justifyLastLine="0" shrinkToFit="0" readingOrder="0"/>
    </dxf>
    <dxf>
      <border>
        <bottom style="thin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theme="1"/>
        <name val="Arial Narrow"/>
        <scheme val="none"/>
      </font>
      <numFmt numFmtId="164" formatCode="#,##0.00\ &quot;zł&quot;"/>
      <alignment horizontal="center" vertical="center" textRotation="0" wrapText="1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/>
        <bottom/>
        <vertical style="thin">
          <color indexed="64"/>
        </vertical>
        <horizontal style="thin">
          <color indexed="64"/>
        </horizontal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id="1" name="Tabela1" displayName="Tabela1" ref="B3:K62" totalsRowShown="0" headerRowDxfId="29" dataDxfId="27" headerRowBorderDxfId="28" tableBorderDxfId="26" totalsRowBorderDxfId="25">
  <autoFilter ref="B3:K62"/>
  <tableColumns count="10">
    <tableColumn id="1" name="Nazwa" dataDxfId="24"/>
    <tableColumn id="4" name="Nazwa zaoferowanego produktu" dataDxfId="23"/>
    <tableColumn id="2" name="Jedn." dataDxfId="22"/>
    <tableColumn id="3" name="Starostwo " dataDxfId="21">
      <calculatedColumnFormula>Tabela1[[#This Row],[Ilość (I termin dostawy)]]+Tabela1[[#This Row],[Ilość (II termin dostawy)]]</calculatedColumnFormula>
    </tableColumn>
    <tableColumn id="10" name="Ilość (I termin dostawy)" dataDxfId="20"/>
    <tableColumn id="9" name="Ilość (II termin dostawy)" dataDxfId="19"/>
    <tableColumn id="5" name="Cena jednostkowa netto" dataDxfId="18"/>
    <tableColumn id="6" name="Wartość netto" dataDxfId="17">
      <calculatedColumnFormula>Tabela1[[#This Row],[Cena jednostkowa netto]]*Tabela1[[#This Row],[Starostwo ]]</calculatedColumnFormula>
    </tableColumn>
    <tableColumn id="7" name="Podatek VAT 23 %" dataDxfId="16">
      <calculatedColumnFormula>Tabela1[[#This Row],[Wartość netto]]*23/100</calculatedColumnFormula>
    </tableColumn>
    <tableColumn id="8" name="Wartość brutto" dataDxfId="15">
      <calculatedColumnFormula>Tabela1[[#This Row],[Starostwo ]]*Tabela1[[#This Row],[Cena jednostkowa netto]]+Tabela1[[#This Row],[Podatek VAT 23 %]]</calculatedColumnFormula>
    </tableColumn>
  </tableColumns>
  <tableStyleInfo name="TableStyleMedium2" showFirstColumn="0" showLastColumn="0" showRowStripes="1" showColumnStripes="0"/>
</table>
</file>

<file path=xl/tables/table2.xml><?xml version="1.0" encoding="utf-8"?>
<table xmlns="http://schemas.openxmlformats.org/spreadsheetml/2006/main" id="3" name="Tabela14" displayName="Tabela14" ref="B66:K88" totalsRowShown="0" headerRowDxfId="14" dataDxfId="12" headerRowBorderDxfId="13" tableBorderDxfId="11" totalsRowBorderDxfId="10">
  <autoFilter ref="B66:K88"/>
  <tableColumns count="10">
    <tableColumn id="1" name="Nazwa" dataDxfId="9"/>
    <tableColumn id="4" name="Nazwa zaoferowanego produktu" dataDxfId="8"/>
    <tableColumn id="2" name="Jedn." dataDxfId="7"/>
    <tableColumn id="3" name="Starostwo " dataDxfId="6">
      <calculatedColumnFormula>Tabela14[[#This Row],[Ilość (I termin dostawy)]]+Tabela14[[#This Row],[Ilość (II termin dostawy)]]</calculatedColumnFormula>
    </tableColumn>
    <tableColumn id="5" name="Ilość (I termin dostawy)" dataDxfId="5"/>
    <tableColumn id="6" name="Ilość (II termin dostawy)" dataDxfId="4">
      <calculatedColumnFormula>Tabela14[[#This Row],[Starostwo ]]*Tabela14[[#This Row],[Ilość (I termin dostawy)]]</calculatedColumnFormula>
    </tableColumn>
    <tableColumn id="7" name="Cena jednostkowa netto" dataDxfId="3">
      <calculatedColumnFormula>Tabela14[[#This Row],[Ilość (II termin dostawy)]]*23/100</calculatedColumnFormula>
    </tableColumn>
    <tableColumn id="8" name="Wartość netto" dataDxfId="2">
      <calculatedColumnFormula>Tabela14[[#This Row],[Starostwo ]]*Tabela14[[#This Row],[Cena jednostkowa netto]]</calculatedColumnFormula>
    </tableColumn>
    <tableColumn id="9" name="Podatek VAT 23 %" dataDxfId="1">
      <calculatedColumnFormula>Tabela14[[#This Row],[Wartość netto]]*23/100</calculatedColumnFormula>
    </tableColumn>
    <tableColumn id="10" name="Wartość brutto" dataDxfId="0">
      <calculatedColumnFormula>Tabela14[[#This Row],[Wartość netto]]+Tabela14[[#This Row],[Podatek VAT 23 %]]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2.xml"/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1"/>
  <sheetViews>
    <sheetView tabSelected="1" topLeftCell="A78" zoomScaleNormal="100" workbookViewId="0">
      <selection activeCell="A65" sqref="A65:K89"/>
    </sheetView>
  </sheetViews>
  <sheetFormatPr defaultRowHeight="15" x14ac:dyDescent="0.25"/>
  <cols>
    <col min="1" max="1" width="3.85546875" bestFit="1" customWidth="1"/>
    <col min="2" max="2" width="42" customWidth="1"/>
    <col min="3" max="3" width="23" customWidth="1"/>
    <col min="4" max="4" width="8.85546875" style="12" customWidth="1"/>
    <col min="5" max="5" width="8" style="12" customWidth="1"/>
    <col min="6" max="7" width="8.7109375" customWidth="1"/>
    <col min="8" max="8" width="9.7109375" customWidth="1"/>
  </cols>
  <sheetData>
    <row r="1" spans="1:11" ht="18" x14ac:dyDescent="0.25">
      <c r="B1" s="20" t="s">
        <v>115</v>
      </c>
      <c r="C1" s="20"/>
      <c r="D1" s="20"/>
      <c r="E1" s="20"/>
    </row>
    <row r="3" spans="1:11" ht="47.25" x14ac:dyDescent="0.25">
      <c r="A3" s="6" t="s">
        <v>0</v>
      </c>
      <c r="B3" s="1" t="s">
        <v>1</v>
      </c>
      <c r="C3" s="1" t="s">
        <v>143</v>
      </c>
      <c r="D3" s="2" t="s">
        <v>2</v>
      </c>
      <c r="E3" s="2" t="s">
        <v>99</v>
      </c>
      <c r="F3" s="2" t="s">
        <v>77</v>
      </c>
      <c r="G3" s="2" t="s">
        <v>78</v>
      </c>
      <c r="H3" s="13" t="s">
        <v>95</v>
      </c>
      <c r="I3" s="13" t="s">
        <v>96</v>
      </c>
      <c r="J3" s="13" t="s">
        <v>97</v>
      </c>
      <c r="K3" s="13" t="s">
        <v>98</v>
      </c>
    </row>
    <row r="4" spans="1:11" ht="30" customHeight="1" x14ac:dyDescent="0.25">
      <c r="A4" s="4" t="s">
        <v>3</v>
      </c>
      <c r="B4" s="3" t="s">
        <v>4</v>
      </c>
      <c r="C4" s="3"/>
      <c r="D4" s="4" t="s">
        <v>5</v>
      </c>
      <c r="E4" s="6">
        <f>Tabela1[[#This Row],[Ilość (I termin dostawy)]]+Tabela1[[#This Row],[Ilość (II termin dostawy)]]</f>
        <v>100</v>
      </c>
      <c r="F4" s="4">
        <v>100</v>
      </c>
      <c r="G4" s="4">
        <v>0</v>
      </c>
      <c r="H4" s="9"/>
      <c r="I4" s="9">
        <f>Tabela1[[#This Row],[Cena jednostkowa netto]]*Tabela1[[#This Row],[Starostwo ]]</f>
        <v>0</v>
      </c>
      <c r="J4" s="9">
        <f>Tabela1[[#This Row],[Wartość netto]]*23/100</f>
        <v>0</v>
      </c>
      <c r="K4" s="9">
        <f>Tabela1[[#This Row],[Starostwo ]]*Tabela1[[#This Row],[Cena jednostkowa netto]]+Tabela1[[#This Row],[Podatek VAT 23 %]]</f>
        <v>0</v>
      </c>
    </row>
    <row r="5" spans="1:11" ht="30" customHeight="1" x14ac:dyDescent="0.25">
      <c r="A5" s="4" t="s">
        <v>6</v>
      </c>
      <c r="B5" s="3" t="s">
        <v>7</v>
      </c>
      <c r="C5" s="3"/>
      <c r="D5" s="4" t="s">
        <v>5</v>
      </c>
      <c r="E5" s="6">
        <f>Tabela1[[#This Row],[Ilość (I termin dostawy)]]+Tabela1[[#This Row],[Ilość (II termin dostawy)]]</f>
        <v>15</v>
      </c>
      <c r="F5" s="4">
        <v>15</v>
      </c>
      <c r="G5" s="4">
        <v>0</v>
      </c>
      <c r="H5" s="9"/>
      <c r="I5" s="9">
        <f>Tabela1[[#This Row],[Cena jednostkowa netto]]*Tabela1[[#This Row],[Starostwo ]]</f>
        <v>0</v>
      </c>
      <c r="J5" s="9">
        <f>Tabela1[[#This Row],[Wartość netto]]*23/100</f>
        <v>0</v>
      </c>
      <c r="K5" s="9">
        <f>Tabela1[[#This Row],[Starostwo ]]*Tabela1[[#This Row],[Cena jednostkowa netto]]+Tabela1[[#This Row],[Podatek VAT 23 %]]</f>
        <v>0</v>
      </c>
    </row>
    <row r="6" spans="1:11" ht="30" customHeight="1" x14ac:dyDescent="0.25">
      <c r="A6" s="4" t="s">
        <v>8</v>
      </c>
      <c r="B6" s="3" t="s">
        <v>9</v>
      </c>
      <c r="C6" s="3"/>
      <c r="D6" s="4" t="s">
        <v>5</v>
      </c>
      <c r="E6" s="6">
        <f>Tabela1[[#This Row],[Ilość (I termin dostawy)]]+Tabela1[[#This Row],[Ilość (II termin dostawy)]]</f>
        <v>15</v>
      </c>
      <c r="F6" s="4">
        <v>15</v>
      </c>
      <c r="G6" s="4">
        <v>0</v>
      </c>
      <c r="H6" s="9"/>
      <c r="I6" s="9">
        <f>Tabela1[[#This Row],[Cena jednostkowa netto]]*Tabela1[[#This Row],[Starostwo ]]</f>
        <v>0</v>
      </c>
      <c r="J6" s="9">
        <f>Tabela1[[#This Row],[Wartość netto]]*23/100</f>
        <v>0</v>
      </c>
      <c r="K6" s="9">
        <f>Tabela1[[#This Row],[Starostwo ]]*Tabela1[[#This Row],[Cena jednostkowa netto]]+Tabela1[[#This Row],[Podatek VAT 23 %]]</f>
        <v>0</v>
      </c>
    </row>
    <row r="7" spans="1:11" ht="30" customHeight="1" x14ac:dyDescent="0.25">
      <c r="A7" s="4" t="s">
        <v>10</v>
      </c>
      <c r="B7" s="3" t="s">
        <v>11</v>
      </c>
      <c r="C7" s="3"/>
      <c r="D7" s="4" t="s">
        <v>5</v>
      </c>
      <c r="E7" s="6">
        <f>Tabela1[[#This Row],[Ilość (I termin dostawy)]]+Tabela1[[#This Row],[Ilość (II termin dostawy)]]</f>
        <v>15</v>
      </c>
      <c r="F7" s="4">
        <v>15</v>
      </c>
      <c r="G7" s="4">
        <v>0</v>
      </c>
      <c r="H7" s="9"/>
      <c r="I7" s="9">
        <f>Tabela1[[#This Row],[Cena jednostkowa netto]]*Tabela1[[#This Row],[Starostwo ]]</f>
        <v>0</v>
      </c>
      <c r="J7" s="9">
        <f>Tabela1[[#This Row],[Wartość netto]]*23/100</f>
        <v>0</v>
      </c>
      <c r="K7" s="9">
        <f>Tabela1[[#This Row],[Starostwo ]]*Tabela1[[#This Row],[Cena jednostkowa netto]]+Tabela1[[#This Row],[Podatek VAT 23 %]]</f>
        <v>0</v>
      </c>
    </row>
    <row r="8" spans="1:11" ht="30" customHeight="1" x14ac:dyDescent="0.25">
      <c r="A8" s="4" t="s">
        <v>12</v>
      </c>
      <c r="B8" s="3" t="s">
        <v>13</v>
      </c>
      <c r="C8" s="3"/>
      <c r="D8" s="4" t="s">
        <v>5</v>
      </c>
      <c r="E8" s="6">
        <f>Tabela1[[#This Row],[Ilość (I termin dostawy)]]+Tabela1[[#This Row],[Ilość (II termin dostawy)]]</f>
        <v>15</v>
      </c>
      <c r="F8" s="4">
        <v>15</v>
      </c>
      <c r="G8" s="4">
        <v>0</v>
      </c>
      <c r="H8" s="9"/>
      <c r="I8" s="9">
        <f>Tabela1[[#This Row],[Cena jednostkowa netto]]*Tabela1[[#This Row],[Starostwo ]]</f>
        <v>0</v>
      </c>
      <c r="J8" s="9">
        <f>Tabela1[[#This Row],[Wartość netto]]*23/100</f>
        <v>0</v>
      </c>
      <c r="K8" s="9">
        <f>Tabela1[[#This Row],[Starostwo ]]*Tabela1[[#This Row],[Cena jednostkowa netto]]+Tabela1[[#This Row],[Podatek VAT 23 %]]</f>
        <v>0</v>
      </c>
    </row>
    <row r="9" spans="1:11" ht="30" customHeight="1" x14ac:dyDescent="0.25">
      <c r="A9" s="4" t="s">
        <v>14</v>
      </c>
      <c r="B9" s="8" t="s">
        <v>80</v>
      </c>
      <c r="C9" s="8"/>
      <c r="D9" s="9" t="s">
        <v>5</v>
      </c>
      <c r="E9" s="6">
        <f>Tabela1[[#This Row],[Ilość (I termin dostawy)]]+Tabela1[[#This Row],[Ilość (II termin dostawy)]]</f>
        <v>140</v>
      </c>
      <c r="F9" s="7">
        <v>140</v>
      </c>
      <c r="G9" s="7">
        <v>0</v>
      </c>
      <c r="H9" s="9"/>
      <c r="I9" s="9">
        <f>Tabela1[[#This Row],[Cena jednostkowa netto]]*Tabela1[[#This Row],[Starostwo ]]</f>
        <v>0</v>
      </c>
      <c r="J9" s="9">
        <f>Tabela1[[#This Row],[Wartość netto]]*23/100</f>
        <v>0</v>
      </c>
      <c r="K9" s="9">
        <f>Tabela1[[#This Row],[Starostwo ]]*Tabela1[[#This Row],[Cena jednostkowa netto]]+Tabela1[[#This Row],[Podatek VAT 23 %]]</f>
        <v>0</v>
      </c>
    </row>
    <row r="10" spans="1:11" ht="30" customHeight="1" x14ac:dyDescent="0.25">
      <c r="A10" s="4" t="s">
        <v>15</v>
      </c>
      <c r="B10" s="8" t="s">
        <v>79</v>
      </c>
      <c r="C10" s="8"/>
      <c r="D10" s="9" t="s">
        <v>5</v>
      </c>
      <c r="E10" s="6">
        <f>Tabela1[[#This Row],[Ilość (I termin dostawy)]]+Tabela1[[#This Row],[Ilość (II termin dostawy)]]</f>
        <v>200</v>
      </c>
      <c r="F10" s="7">
        <v>200</v>
      </c>
      <c r="G10" s="7">
        <v>0</v>
      </c>
      <c r="H10" s="9"/>
      <c r="I10" s="9">
        <f>Tabela1[[#This Row],[Cena jednostkowa netto]]*Tabela1[[#This Row],[Starostwo ]]</f>
        <v>0</v>
      </c>
      <c r="J10" s="9">
        <f>Tabela1[[#This Row],[Wartość netto]]*23/100</f>
        <v>0</v>
      </c>
      <c r="K10" s="9">
        <f>Tabela1[[#This Row],[Starostwo ]]*Tabela1[[#This Row],[Cena jednostkowa netto]]+Tabela1[[#This Row],[Podatek VAT 23 %]]</f>
        <v>0</v>
      </c>
    </row>
    <row r="11" spans="1:11" ht="30" customHeight="1" x14ac:dyDescent="0.25">
      <c r="A11" s="4" t="s">
        <v>16</v>
      </c>
      <c r="B11" s="8" t="s">
        <v>81</v>
      </c>
      <c r="C11" s="8"/>
      <c r="D11" s="4" t="s">
        <v>5</v>
      </c>
      <c r="E11" s="6">
        <f>Tabela1[[#This Row],[Ilość (I termin dostawy)]]+Tabela1[[#This Row],[Ilość (II termin dostawy)]]</f>
        <v>10</v>
      </c>
      <c r="F11" s="4">
        <v>10</v>
      </c>
      <c r="G11" s="4">
        <v>0</v>
      </c>
      <c r="H11" s="9"/>
      <c r="I11" s="9">
        <f>Tabela1[[#This Row],[Cena jednostkowa netto]]*Tabela1[[#This Row],[Starostwo ]]</f>
        <v>0</v>
      </c>
      <c r="J11" s="9">
        <f>Tabela1[[#This Row],[Wartość netto]]*23/100</f>
        <v>0</v>
      </c>
      <c r="K11" s="9">
        <f>Tabela1[[#This Row],[Starostwo ]]*Tabela1[[#This Row],[Cena jednostkowa netto]]+Tabela1[[#This Row],[Podatek VAT 23 %]]</f>
        <v>0</v>
      </c>
    </row>
    <row r="12" spans="1:11" ht="30" customHeight="1" x14ac:dyDescent="0.25">
      <c r="A12" s="4" t="s">
        <v>17</v>
      </c>
      <c r="B12" s="8" t="s">
        <v>101</v>
      </c>
      <c r="C12" s="8"/>
      <c r="D12" s="9" t="s">
        <v>5</v>
      </c>
      <c r="E12" s="6">
        <f>Tabela1[[#This Row],[Ilość (I termin dostawy)]]+Tabela1[[#This Row],[Ilość (II termin dostawy)]]</f>
        <v>5</v>
      </c>
      <c r="F12" s="7">
        <v>5</v>
      </c>
      <c r="G12" s="7">
        <v>0</v>
      </c>
      <c r="H12" s="9"/>
      <c r="I12" s="9">
        <f>Tabela1[[#This Row],[Cena jednostkowa netto]]*Tabela1[[#This Row],[Starostwo ]]</f>
        <v>0</v>
      </c>
      <c r="J12" s="9">
        <f>Tabela1[[#This Row],[Wartość netto]]*23/100</f>
        <v>0</v>
      </c>
      <c r="K12" s="9">
        <f>Tabela1[[#This Row],[Starostwo ]]*Tabela1[[#This Row],[Cena jednostkowa netto]]+Tabela1[[#This Row],[Podatek VAT 23 %]]</f>
        <v>0</v>
      </c>
    </row>
    <row r="13" spans="1:11" ht="30" customHeight="1" x14ac:dyDescent="0.25">
      <c r="A13" s="4" t="s">
        <v>19</v>
      </c>
      <c r="B13" s="3" t="s">
        <v>90</v>
      </c>
      <c r="C13" s="3"/>
      <c r="D13" s="9" t="s">
        <v>5</v>
      </c>
      <c r="E13" s="6">
        <f>Tabela1[[#This Row],[Ilość (I termin dostawy)]]+Tabela1[[#This Row],[Ilość (II termin dostawy)]]</f>
        <v>10</v>
      </c>
      <c r="F13" s="5">
        <v>10</v>
      </c>
      <c r="G13" s="5">
        <v>0</v>
      </c>
      <c r="H13" s="9"/>
      <c r="I13" s="9">
        <f>Tabela1[[#This Row],[Cena jednostkowa netto]]*Tabela1[[#This Row],[Starostwo ]]</f>
        <v>0</v>
      </c>
      <c r="J13" s="9">
        <f>Tabela1[[#This Row],[Wartość netto]]*23/100</f>
        <v>0</v>
      </c>
      <c r="K13" s="9">
        <f>Tabela1[[#This Row],[Starostwo ]]*Tabela1[[#This Row],[Cena jednostkowa netto]]+Tabela1[[#This Row],[Podatek VAT 23 %]]</f>
        <v>0</v>
      </c>
    </row>
    <row r="14" spans="1:11" ht="30" customHeight="1" x14ac:dyDescent="0.25">
      <c r="A14" s="4" t="s">
        <v>20</v>
      </c>
      <c r="B14" s="3" t="s">
        <v>89</v>
      </c>
      <c r="C14" s="3"/>
      <c r="D14" s="4" t="s">
        <v>18</v>
      </c>
      <c r="E14" s="6">
        <f>Tabela1[[#This Row],[Ilość (I termin dostawy)]]+Tabela1[[#This Row],[Ilość (II termin dostawy)]]</f>
        <v>4</v>
      </c>
      <c r="F14" s="5">
        <v>4</v>
      </c>
      <c r="G14" s="5">
        <v>0</v>
      </c>
      <c r="H14" s="9"/>
      <c r="I14" s="9">
        <f>Tabela1[[#This Row],[Cena jednostkowa netto]]*Tabela1[[#This Row],[Starostwo ]]</f>
        <v>0</v>
      </c>
      <c r="J14" s="9">
        <f>Tabela1[[#This Row],[Wartość netto]]*23/100</f>
        <v>0</v>
      </c>
      <c r="K14" s="9">
        <f>Tabela1[[#This Row],[Starostwo ]]*Tabela1[[#This Row],[Cena jednostkowa netto]]+Tabela1[[#This Row],[Podatek VAT 23 %]]</f>
        <v>0</v>
      </c>
    </row>
    <row r="15" spans="1:11" ht="30" customHeight="1" x14ac:dyDescent="0.25">
      <c r="A15" s="4" t="s">
        <v>21</v>
      </c>
      <c r="B15" s="3" t="s">
        <v>102</v>
      </c>
      <c r="C15" s="3"/>
      <c r="D15" s="4" t="s">
        <v>5</v>
      </c>
      <c r="E15" s="6">
        <f>Tabela1[[#This Row],[Ilość (I termin dostawy)]]+Tabela1[[#This Row],[Ilość (II termin dostawy)]]</f>
        <v>5</v>
      </c>
      <c r="F15" s="4">
        <v>5</v>
      </c>
      <c r="G15" s="4">
        <v>0</v>
      </c>
      <c r="H15" s="9"/>
      <c r="I15" s="9">
        <f>Tabela1[[#This Row],[Cena jednostkowa netto]]*Tabela1[[#This Row],[Starostwo ]]</f>
        <v>0</v>
      </c>
      <c r="J15" s="9">
        <f>Tabela1[[#This Row],[Wartość netto]]*23/100</f>
        <v>0</v>
      </c>
      <c r="K15" s="9">
        <f>Tabela1[[#This Row],[Starostwo ]]*Tabela1[[#This Row],[Cena jednostkowa netto]]+Tabela1[[#This Row],[Podatek VAT 23 %]]</f>
        <v>0</v>
      </c>
    </row>
    <row r="16" spans="1:11" ht="30" customHeight="1" x14ac:dyDescent="0.25">
      <c r="A16" s="4" t="s">
        <v>22</v>
      </c>
      <c r="B16" s="10" t="s">
        <v>154</v>
      </c>
      <c r="C16" s="10"/>
      <c r="D16" s="4" t="s">
        <v>5</v>
      </c>
      <c r="E16" s="6">
        <f>Tabela1[[#This Row],[Ilość (I termin dostawy)]]+Tabela1[[#This Row],[Ilość (II termin dostawy)]]</f>
        <v>30</v>
      </c>
      <c r="F16" s="4">
        <v>30</v>
      </c>
      <c r="G16" s="4">
        <v>0</v>
      </c>
      <c r="H16" s="9"/>
      <c r="I16" s="9">
        <f>Tabela1[[#This Row],[Cena jednostkowa netto]]*Tabela1[[#This Row],[Starostwo ]]</f>
        <v>0</v>
      </c>
      <c r="J16" s="9">
        <f>Tabela1[[#This Row],[Wartość netto]]*23/100</f>
        <v>0</v>
      </c>
      <c r="K16" s="9">
        <f>Tabela1[[#This Row],[Starostwo ]]*Tabela1[[#This Row],[Cena jednostkowa netto]]+Tabela1[[#This Row],[Podatek VAT 23 %]]</f>
        <v>0</v>
      </c>
    </row>
    <row r="17" spans="1:11" ht="30" customHeight="1" x14ac:dyDescent="0.25">
      <c r="A17" s="4" t="s">
        <v>23</v>
      </c>
      <c r="B17" s="3" t="s">
        <v>155</v>
      </c>
      <c r="C17" s="3"/>
      <c r="D17" s="4" t="s">
        <v>5</v>
      </c>
      <c r="E17" s="6">
        <f>Tabela1[[#This Row],[Ilość (I termin dostawy)]]+Tabela1[[#This Row],[Ilość (II termin dostawy)]]</f>
        <v>500</v>
      </c>
      <c r="F17" s="4">
        <v>300</v>
      </c>
      <c r="G17" s="4">
        <v>200</v>
      </c>
      <c r="H17" s="9"/>
      <c r="I17" s="9">
        <f>Tabela1[[#This Row],[Cena jednostkowa netto]]*Tabela1[[#This Row],[Starostwo ]]</f>
        <v>0</v>
      </c>
      <c r="J17" s="9">
        <f>Tabela1[[#This Row],[Wartość netto]]*23/100</f>
        <v>0</v>
      </c>
      <c r="K17" s="9">
        <f>Tabela1[[#This Row],[Starostwo ]]*Tabela1[[#This Row],[Cena jednostkowa netto]]+Tabela1[[#This Row],[Podatek VAT 23 %]]</f>
        <v>0</v>
      </c>
    </row>
    <row r="18" spans="1:11" ht="30" customHeight="1" x14ac:dyDescent="0.25">
      <c r="A18" s="4" t="s">
        <v>25</v>
      </c>
      <c r="B18" s="3" t="s">
        <v>24</v>
      </c>
      <c r="C18" s="3"/>
      <c r="D18" s="4" t="s">
        <v>5</v>
      </c>
      <c r="E18" s="6">
        <f>Tabela1[[#This Row],[Ilość (I termin dostawy)]]+Tabela1[[#This Row],[Ilość (II termin dostawy)]]</f>
        <v>500</v>
      </c>
      <c r="F18" s="4">
        <v>500</v>
      </c>
      <c r="G18" s="4">
        <v>0</v>
      </c>
      <c r="H18" s="9"/>
      <c r="I18" s="9">
        <f>Tabela1[[#This Row],[Cena jednostkowa netto]]*Tabela1[[#This Row],[Starostwo ]]</f>
        <v>0</v>
      </c>
      <c r="J18" s="9">
        <f>Tabela1[[#This Row],[Wartość netto]]*23/100</f>
        <v>0</v>
      </c>
      <c r="K18" s="9">
        <f>Tabela1[[#This Row],[Starostwo ]]*Tabela1[[#This Row],[Cena jednostkowa netto]]+Tabela1[[#This Row],[Podatek VAT 23 %]]</f>
        <v>0</v>
      </c>
    </row>
    <row r="19" spans="1:11" ht="30" customHeight="1" x14ac:dyDescent="0.25">
      <c r="A19" s="4" t="s">
        <v>27</v>
      </c>
      <c r="B19" s="3" t="s">
        <v>26</v>
      </c>
      <c r="C19" s="3"/>
      <c r="D19" s="4" t="s">
        <v>5</v>
      </c>
      <c r="E19" s="6">
        <f>Tabela1[[#This Row],[Ilość (I termin dostawy)]]+Tabela1[[#This Row],[Ilość (II termin dostawy)]]</f>
        <v>500</v>
      </c>
      <c r="F19" s="4">
        <v>500</v>
      </c>
      <c r="G19" s="4">
        <v>0</v>
      </c>
      <c r="H19" s="9"/>
      <c r="I19" s="9">
        <f>Tabela1[[#This Row],[Cena jednostkowa netto]]*Tabela1[[#This Row],[Starostwo ]]</f>
        <v>0</v>
      </c>
      <c r="J19" s="9">
        <f>Tabela1[[#This Row],[Wartość netto]]*23/100</f>
        <v>0</v>
      </c>
      <c r="K19" s="9">
        <f>Tabela1[[#This Row],[Starostwo ]]*Tabela1[[#This Row],[Cena jednostkowa netto]]+Tabela1[[#This Row],[Podatek VAT 23 %]]</f>
        <v>0</v>
      </c>
    </row>
    <row r="20" spans="1:11" ht="30" customHeight="1" x14ac:dyDescent="0.25">
      <c r="A20" s="4" t="s">
        <v>29</v>
      </c>
      <c r="B20" s="3" t="s">
        <v>28</v>
      </c>
      <c r="C20" s="3"/>
      <c r="D20" s="4" t="s">
        <v>5</v>
      </c>
      <c r="E20" s="6">
        <f>Tabela1[[#This Row],[Ilość (I termin dostawy)]]+Tabela1[[#This Row],[Ilość (II termin dostawy)]]</f>
        <v>1000</v>
      </c>
      <c r="F20" s="4">
        <v>500</v>
      </c>
      <c r="G20" s="4">
        <v>500</v>
      </c>
      <c r="H20" s="9"/>
      <c r="I20" s="9">
        <f>Tabela1[[#This Row],[Cena jednostkowa netto]]*Tabela1[[#This Row],[Starostwo ]]</f>
        <v>0</v>
      </c>
      <c r="J20" s="9">
        <f>Tabela1[[#This Row],[Wartość netto]]*23/100</f>
        <v>0</v>
      </c>
      <c r="K20" s="9">
        <f>Tabela1[[#This Row],[Starostwo ]]*Tabela1[[#This Row],[Cena jednostkowa netto]]+Tabela1[[#This Row],[Podatek VAT 23 %]]</f>
        <v>0</v>
      </c>
    </row>
    <row r="21" spans="1:11" ht="30" customHeight="1" x14ac:dyDescent="0.25">
      <c r="A21" s="4" t="s">
        <v>31</v>
      </c>
      <c r="B21" s="3" t="s">
        <v>30</v>
      </c>
      <c r="C21" s="3"/>
      <c r="D21" s="4" t="s">
        <v>5</v>
      </c>
      <c r="E21" s="6">
        <f>Tabela1[[#This Row],[Ilość (I termin dostawy)]]+Tabela1[[#This Row],[Ilość (II termin dostawy)]]</f>
        <v>1000</v>
      </c>
      <c r="F21" s="4">
        <v>1000</v>
      </c>
      <c r="G21" s="4">
        <v>0</v>
      </c>
      <c r="H21" s="9"/>
      <c r="I21" s="9">
        <f>Tabela1[[#This Row],[Cena jednostkowa netto]]*Tabela1[[#This Row],[Starostwo ]]</f>
        <v>0</v>
      </c>
      <c r="J21" s="9">
        <f>Tabela1[[#This Row],[Wartość netto]]*23/100</f>
        <v>0</v>
      </c>
      <c r="K21" s="9">
        <f>Tabela1[[#This Row],[Starostwo ]]*Tabela1[[#This Row],[Cena jednostkowa netto]]+Tabela1[[#This Row],[Podatek VAT 23 %]]</f>
        <v>0</v>
      </c>
    </row>
    <row r="22" spans="1:11" ht="30" customHeight="1" x14ac:dyDescent="0.25">
      <c r="A22" s="4" t="s">
        <v>32</v>
      </c>
      <c r="B22" s="3" t="s">
        <v>34</v>
      </c>
      <c r="C22" s="3"/>
      <c r="D22" s="4" t="s">
        <v>5</v>
      </c>
      <c r="E22" s="6">
        <f>Tabela1[[#This Row],[Ilość (I termin dostawy)]]+Tabela1[[#This Row],[Ilość (II termin dostawy)]]</f>
        <v>5000</v>
      </c>
      <c r="F22" s="4">
        <v>2500</v>
      </c>
      <c r="G22" s="4">
        <v>2500</v>
      </c>
      <c r="H22" s="9"/>
      <c r="I22" s="9">
        <f>Tabela1[[#This Row],[Cena jednostkowa netto]]*Tabela1[[#This Row],[Starostwo ]]</f>
        <v>0</v>
      </c>
      <c r="J22" s="9">
        <f>Tabela1[[#This Row],[Wartość netto]]*23/100</f>
        <v>0</v>
      </c>
      <c r="K22" s="9">
        <f>Tabela1[[#This Row],[Starostwo ]]*Tabela1[[#This Row],[Cena jednostkowa netto]]+Tabela1[[#This Row],[Podatek VAT 23 %]]</f>
        <v>0</v>
      </c>
    </row>
    <row r="23" spans="1:11" ht="30" customHeight="1" x14ac:dyDescent="0.25">
      <c r="A23" s="4" t="s">
        <v>33</v>
      </c>
      <c r="B23" s="3" t="s">
        <v>36</v>
      </c>
      <c r="C23" s="3"/>
      <c r="D23" s="4" t="s">
        <v>5</v>
      </c>
      <c r="E23" s="6">
        <f>Tabela1[[#This Row],[Ilość (I termin dostawy)]]+Tabela1[[#This Row],[Ilość (II termin dostawy)]]</f>
        <v>5000</v>
      </c>
      <c r="F23" s="4">
        <v>2500</v>
      </c>
      <c r="G23" s="4">
        <v>2500</v>
      </c>
      <c r="H23" s="9"/>
      <c r="I23" s="9">
        <f>Tabela1[[#This Row],[Cena jednostkowa netto]]*Tabela1[[#This Row],[Starostwo ]]</f>
        <v>0</v>
      </c>
      <c r="J23" s="9">
        <f>Tabela1[[#This Row],[Wartość netto]]*23/100</f>
        <v>0</v>
      </c>
      <c r="K23" s="9">
        <f>Tabela1[[#This Row],[Starostwo ]]*Tabela1[[#This Row],[Cena jednostkowa netto]]+Tabela1[[#This Row],[Podatek VAT 23 %]]</f>
        <v>0</v>
      </c>
    </row>
    <row r="24" spans="1:11" ht="30" customHeight="1" x14ac:dyDescent="0.25">
      <c r="A24" s="4" t="s">
        <v>35</v>
      </c>
      <c r="B24" s="3" t="s">
        <v>38</v>
      </c>
      <c r="C24" s="3"/>
      <c r="D24" s="4" t="s">
        <v>5</v>
      </c>
      <c r="E24" s="6">
        <f>Tabela1[[#This Row],[Ilość (I termin dostawy)]]+Tabela1[[#This Row],[Ilość (II termin dostawy)]]</f>
        <v>50</v>
      </c>
      <c r="F24" s="4">
        <v>50</v>
      </c>
      <c r="G24" s="4">
        <v>0</v>
      </c>
      <c r="H24" s="9"/>
      <c r="I24" s="9">
        <f>Tabela1[[#This Row],[Cena jednostkowa netto]]*Tabela1[[#This Row],[Starostwo ]]</f>
        <v>0</v>
      </c>
      <c r="J24" s="9">
        <f>Tabela1[[#This Row],[Wartość netto]]*23/100</f>
        <v>0</v>
      </c>
      <c r="K24" s="9">
        <f>Tabela1[[#This Row],[Starostwo ]]*Tabela1[[#This Row],[Cena jednostkowa netto]]+Tabela1[[#This Row],[Podatek VAT 23 %]]</f>
        <v>0</v>
      </c>
    </row>
    <row r="25" spans="1:11" ht="30" customHeight="1" x14ac:dyDescent="0.25">
      <c r="A25" s="4" t="s">
        <v>37</v>
      </c>
      <c r="B25" s="3" t="s">
        <v>103</v>
      </c>
      <c r="C25" s="3"/>
      <c r="D25" s="4" t="s">
        <v>5</v>
      </c>
      <c r="E25" s="6">
        <f>Tabela1[[#This Row],[Ilość (I termin dostawy)]]+Tabela1[[#This Row],[Ilość (II termin dostawy)]]</f>
        <v>50</v>
      </c>
      <c r="F25" s="4">
        <v>0</v>
      </c>
      <c r="G25" s="4">
        <v>50</v>
      </c>
      <c r="H25" s="9"/>
      <c r="I25" s="9">
        <f>Tabela1[[#This Row],[Cena jednostkowa netto]]*Tabela1[[#This Row],[Starostwo ]]</f>
        <v>0</v>
      </c>
      <c r="J25" s="9">
        <f>Tabela1[[#This Row],[Wartość netto]]*23/100</f>
        <v>0</v>
      </c>
      <c r="K25" s="9">
        <f>Tabela1[[#This Row],[Starostwo ]]*Tabela1[[#This Row],[Cena jednostkowa netto]]+Tabela1[[#This Row],[Podatek VAT 23 %]]</f>
        <v>0</v>
      </c>
    </row>
    <row r="26" spans="1:11" ht="30" customHeight="1" x14ac:dyDescent="0.25">
      <c r="A26" s="4" t="s">
        <v>39</v>
      </c>
      <c r="B26" s="3" t="s">
        <v>122</v>
      </c>
      <c r="C26" s="3"/>
      <c r="D26" s="4" t="s">
        <v>76</v>
      </c>
      <c r="E26" s="6">
        <f>Tabela1[[#This Row],[Ilość (I termin dostawy)]]+Tabela1[[#This Row],[Ilość (II termin dostawy)]]</f>
        <v>30</v>
      </c>
      <c r="F26" s="4">
        <v>20</v>
      </c>
      <c r="G26" s="4">
        <v>10</v>
      </c>
      <c r="H26" s="9"/>
      <c r="I26" s="9">
        <f>Tabela1[[#This Row],[Cena jednostkowa netto]]*Tabela1[[#This Row],[Starostwo ]]</f>
        <v>0</v>
      </c>
      <c r="J26" s="9">
        <f>Tabela1[[#This Row],[Wartość netto]]*23/100</f>
        <v>0</v>
      </c>
      <c r="K26" s="9">
        <f>Tabela1[[#This Row],[Starostwo ]]*Tabela1[[#This Row],[Cena jednostkowa netto]]+Tabela1[[#This Row],[Podatek VAT 23 %]]</f>
        <v>0</v>
      </c>
    </row>
    <row r="27" spans="1:11" ht="30" customHeight="1" x14ac:dyDescent="0.25">
      <c r="A27" s="4" t="s">
        <v>40</v>
      </c>
      <c r="B27" s="8" t="s">
        <v>104</v>
      </c>
      <c r="C27" s="22"/>
      <c r="D27" s="17" t="s">
        <v>5</v>
      </c>
      <c r="E27" s="6">
        <f>Tabela1[[#This Row],[Ilość (I termin dostawy)]]+Tabela1[[#This Row],[Ilość (II termin dostawy)]]</f>
        <v>30</v>
      </c>
      <c r="F27" s="7">
        <v>30</v>
      </c>
      <c r="G27" s="7">
        <v>0</v>
      </c>
      <c r="H27" s="9"/>
      <c r="I27" s="16">
        <f>Tabela1[[#This Row],[Cena jednostkowa netto]]*Tabela1[[#This Row],[Starostwo ]]</f>
        <v>0</v>
      </c>
      <c r="J27" s="16">
        <f>Tabela1[[#This Row],[Wartość netto]]*23/100</f>
        <v>0</v>
      </c>
      <c r="K27" s="9">
        <f>Tabela1[[#This Row],[Starostwo ]]*Tabela1[[#This Row],[Cena jednostkowa netto]]+Tabela1[[#This Row],[Podatek VAT 23 %]]</f>
        <v>0</v>
      </c>
    </row>
    <row r="28" spans="1:11" ht="30" customHeight="1" x14ac:dyDescent="0.25">
      <c r="A28" s="4" t="s">
        <v>41</v>
      </c>
      <c r="B28" s="3" t="s">
        <v>105</v>
      </c>
      <c r="C28" s="3"/>
      <c r="D28" s="4" t="s">
        <v>5</v>
      </c>
      <c r="E28" s="6">
        <f>Tabela1[[#This Row],[Ilość (I termin dostawy)]]+Tabela1[[#This Row],[Ilość (II termin dostawy)]]</f>
        <v>5</v>
      </c>
      <c r="F28" s="4">
        <v>5</v>
      </c>
      <c r="G28" s="4">
        <v>0</v>
      </c>
      <c r="H28" s="9"/>
      <c r="I28" s="9">
        <f>Tabela1[[#This Row],[Cena jednostkowa netto]]*Tabela1[[#This Row],[Starostwo ]]</f>
        <v>0</v>
      </c>
      <c r="J28" s="9">
        <f>Tabela1[[#This Row],[Wartość netto]]*23/100</f>
        <v>0</v>
      </c>
      <c r="K28" s="9">
        <f>Tabela1[[#This Row],[Starostwo ]]*Tabela1[[#This Row],[Cena jednostkowa netto]]+Tabela1[[#This Row],[Podatek VAT 23 %]]</f>
        <v>0</v>
      </c>
    </row>
    <row r="29" spans="1:11" ht="30" customHeight="1" x14ac:dyDescent="0.25">
      <c r="A29" s="4" t="s">
        <v>42</v>
      </c>
      <c r="B29" s="8" t="s">
        <v>128</v>
      </c>
      <c r="C29" s="22"/>
      <c r="D29" s="17" t="s">
        <v>5</v>
      </c>
      <c r="E29" s="19">
        <f>Tabela1[[#This Row],[Ilość (I termin dostawy)]]+Tabela1[[#This Row],[Ilość (II termin dostawy)]]</f>
        <v>5</v>
      </c>
      <c r="F29" s="7">
        <v>5</v>
      </c>
      <c r="G29" s="7">
        <v>0</v>
      </c>
      <c r="H29" s="9"/>
      <c r="I29" s="16">
        <f>Tabela1[[#This Row],[Cena jednostkowa netto]]*Tabela1[[#This Row],[Starostwo ]]</f>
        <v>0</v>
      </c>
      <c r="J29" s="16">
        <f>Tabela1[[#This Row],[Wartość netto]]*23/100</f>
        <v>0</v>
      </c>
      <c r="K29" s="16">
        <f>Tabela1[[#This Row],[Starostwo ]]*Tabela1[[#This Row],[Cena jednostkowa netto]]+Tabela1[[#This Row],[Podatek VAT 23 %]]</f>
        <v>0</v>
      </c>
    </row>
    <row r="30" spans="1:11" ht="30" customHeight="1" x14ac:dyDescent="0.25">
      <c r="A30" s="4" t="s">
        <v>43</v>
      </c>
      <c r="B30" s="3" t="s">
        <v>106</v>
      </c>
      <c r="C30" s="3"/>
      <c r="D30" s="4" t="s">
        <v>5</v>
      </c>
      <c r="E30" s="6">
        <f>Tabela1[[#This Row],[Ilość (I termin dostawy)]]+Tabela1[[#This Row],[Ilość (II termin dostawy)]]</f>
        <v>10</v>
      </c>
      <c r="F30" s="5">
        <v>10</v>
      </c>
      <c r="G30" s="5">
        <v>0</v>
      </c>
      <c r="H30" s="9"/>
      <c r="I30" s="9">
        <f>Tabela1[[#This Row],[Cena jednostkowa netto]]*Tabela1[[#This Row],[Starostwo ]]</f>
        <v>0</v>
      </c>
      <c r="J30" s="9">
        <f>Tabela1[[#This Row],[Wartość netto]]*23/100</f>
        <v>0</v>
      </c>
      <c r="K30" s="9">
        <f>Tabela1[[#This Row],[Starostwo ]]*Tabela1[[#This Row],[Cena jednostkowa netto]]+Tabela1[[#This Row],[Podatek VAT 23 %]]</f>
        <v>0</v>
      </c>
    </row>
    <row r="31" spans="1:11" ht="30" customHeight="1" x14ac:dyDescent="0.25">
      <c r="A31" s="4" t="s">
        <v>44</v>
      </c>
      <c r="B31" s="3" t="s">
        <v>129</v>
      </c>
      <c r="C31" s="3"/>
      <c r="D31" s="4" t="s">
        <v>5</v>
      </c>
      <c r="E31" s="6">
        <f>Tabela1[[#This Row],[Ilość (I termin dostawy)]]+Tabela1[[#This Row],[Ilość (II termin dostawy)]]</f>
        <v>5</v>
      </c>
      <c r="F31" s="4">
        <v>5</v>
      </c>
      <c r="G31" s="4">
        <v>0</v>
      </c>
      <c r="H31" s="9"/>
      <c r="I31" s="9">
        <f>Tabela1[[#This Row],[Cena jednostkowa netto]]*Tabela1[[#This Row],[Starostwo ]]</f>
        <v>0</v>
      </c>
      <c r="J31" s="9">
        <f>Tabela1[[#This Row],[Wartość netto]]*23/100</f>
        <v>0</v>
      </c>
      <c r="K31" s="9">
        <f>Tabela1[[#This Row],[Starostwo ]]*Tabela1[[#This Row],[Cena jednostkowa netto]]+Tabela1[[#This Row],[Podatek VAT 23 %]]</f>
        <v>0</v>
      </c>
    </row>
    <row r="32" spans="1:11" ht="30" customHeight="1" x14ac:dyDescent="0.25">
      <c r="A32" s="4" t="s">
        <v>45</v>
      </c>
      <c r="B32" s="3" t="s">
        <v>93</v>
      </c>
      <c r="C32" s="3"/>
      <c r="D32" s="4" t="s">
        <v>5</v>
      </c>
      <c r="E32" s="6">
        <f>Tabela1[[#This Row],[Ilość (I termin dostawy)]]+Tabela1[[#This Row],[Ilość (II termin dostawy)]]</f>
        <v>600</v>
      </c>
      <c r="F32" s="4">
        <v>300</v>
      </c>
      <c r="G32" s="4">
        <v>300</v>
      </c>
      <c r="H32" s="9"/>
      <c r="I32" s="9">
        <f>Tabela1[[#This Row],[Cena jednostkowa netto]]*Tabela1[[#This Row],[Starostwo ]]</f>
        <v>0</v>
      </c>
      <c r="J32" s="9">
        <f>Tabela1[[#This Row],[Wartość netto]]*23/100</f>
        <v>0</v>
      </c>
      <c r="K32" s="9">
        <f>Tabela1[[#This Row],[Starostwo ]]*Tabela1[[#This Row],[Cena jednostkowa netto]]+Tabela1[[#This Row],[Podatek VAT 23 %]]</f>
        <v>0</v>
      </c>
    </row>
    <row r="33" spans="1:11" ht="30" customHeight="1" x14ac:dyDescent="0.25">
      <c r="A33" s="4" t="s">
        <v>46</v>
      </c>
      <c r="B33" s="8" t="s">
        <v>130</v>
      </c>
      <c r="C33" s="22"/>
      <c r="D33" s="17" t="s">
        <v>5</v>
      </c>
      <c r="E33" s="19">
        <f>Tabela1[[#This Row],[Ilość (I termin dostawy)]]+Tabela1[[#This Row],[Ilość (II termin dostawy)]]</f>
        <v>60</v>
      </c>
      <c r="F33" s="7">
        <v>60</v>
      </c>
      <c r="G33" s="7">
        <v>0</v>
      </c>
      <c r="H33" s="9"/>
      <c r="I33" s="16">
        <f>Tabela1[[#This Row],[Cena jednostkowa netto]]*Tabela1[[#This Row],[Starostwo ]]</f>
        <v>0</v>
      </c>
      <c r="J33" s="16">
        <f>Tabela1[[#This Row],[Wartość netto]]*23/100</f>
        <v>0</v>
      </c>
      <c r="K33" s="16">
        <f>Tabela1[[#This Row],[Starostwo ]]*Tabela1[[#This Row],[Cena jednostkowa netto]]+Tabela1[[#This Row],[Podatek VAT 23 %]]</f>
        <v>0</v>
      </c>
    </row>
    <row r="34" spans="1:11" ht="30" customHeight="1" x14ac:dyDescent="0.25">
      <c r="A34" s="4" t="s">
        <v>48</v>
      </c>
      <c r="B34" s="8" t="s">
        <v>131</v>
      </c>
      <c r="C34" s="22"/>
      <c r="D34" s="17" t="s">
        <v>5</v>
      </c>
      <c r="E34" s="19">
        <f>Tabela1[[#This Row],[Ilość (I termin dostawy)]]+Tabela1[[#This Row],[Ilość (II termin dostawy)]]</f>
        <v>60</v>
      </c>
      <c r="F34" s="7">
        <v>60</v>
      </c>
      <c r="G34" s="7">
        <v>0</v>
      </c>
      <c r="H34" s="9"/>
      <c r="I34" s="16">
        <f>Tabela1[[#This Row],[Cena jednostkowa netto]]*Tabela1[[#This Row],[Starostwo ]]</f>
        <v>0</v>
      </c>
      <c r="J34" s="16">
        <f>Tabela1[[#This Row],[Wartość netto]]*23/100</f>
        <v>0</v>
      </c>
      <c r="K34" s="16">
        <f>Tabela1[[#This Row],[Starostwo ]]*Tabela1[[#This Row],[Cena jednostkowa netto]]+Tabela1[[#This Row],[Podatek VAT 23 %]]</f>
        <v>0</v>
      </c>
    </row>
    <row r="35" spans="1:11" ht="30" customHeight="1" x14ac:dyDescent="0.25">
      <c r="A35" s="4" t="s">
        <v>50</v>
      </c>
      <c r="B35" s="3" t="s">
        <v>47</v>
      </c>
      <c r="C35" s="3"/>
      <c r="D35" s="4" t="s">
        <v>5</v>
      </c>
      <c r="E35" s="6">
        <f>Tabela1[[#This Row],[Ilość (I termin dostawy)]]+Tabela1[[#This Row],[Ilość (II termin dostawy)]]</f>
        <v>10</v>
      </c>
      <c r="F35" s="4">
        <v>10</v>
      </c>
      <c r="G35" s="4">
        <v>0</v>
      </c>
      <c r="H35" s="9"/>
      <c r="I35" s="9">
        <f>Tabela1[[#This Row],[Cena jednostkowa netto]]*Tabela1[[#This Row],[Starostwo ]]</f>
        <v>0</v>
      </c>
      <c r="J35" s="9">
        <f>Tabela1[[#This Row],[Wartość netto]]*23/100</f>
        <v>0</v>
      </c>
      <c r="K35" s="9">
        <f>Tabela1[[#This Row],[Starostwo ]]*Tabela1[[#This Row],[Cena jednostkowa netto]]+Tabela1[[#This Row],[Podatek VAT 23 %]]</f>
        <v>0</v>
      </c>
    </row>
    <row r="36" spans="1:11" ht="30" customHeight="1" x14ac:dyDescent="0.25">
      <c r="A36" s="4" t="s">
        <v>51</v>
      </c>
      <c r="B36" s="3" t="s">
        <v>107</v>
      </c>
      <c r="C36" s="3"/>
      <c r="D36" s="4" t="s">
        <v>49</v>
      </c>
      <c r="E36" s="6">
        <f>Tabela1[[#This Row],[Ilość (I termin dostawy)]]+Tabela1[[#This Row],[Ilość (II termin dostawy)]]</f>
        <v>1400</v>
      </c>
      <c r="F36" s="4">
        <v>400</v>
      </c>
      <c r="G36" s="4">
        <v>1000</v>
      </c>
      <c r="H36" s="9"/>
      <c r="I36" s="9">
        <f>Tabela1[[#This Row],[Cena jednostkowa netto]]*Tabela1[[#This Row],[Starostwo ]]</f>
        <v>0</v>
      </c>
      <c r="J36" s="9">
        <f>Tabela1[[#This Row],[Wartość netto]]*23/100</f>
        <v>0</v>
      </c>
      <c r="K36" s="9">
        <f>Tabela1[[#This Row],[Starostwo ]]*Tabela1[[#This Row],[Cena jednostkowa netto]]+Tabela1[[#This Row],[Podatek VAT 23 %]]</f>
        <v>0</v>
      </c>
    </row>
    <row r="37" spans="1:11" ht="30" customHeight="1" x14ac:dyDescent="0.25">
      <c r="A37" s="4" t="s">
        <v>52</v>
      </c>
      <c r="B37" s="8" t="s">
        <v>132</v>
      </c>
      <c r="C37" s="22"/>
      <c r="D37" s="17" t="s">
        <v>49</v>
      </c>
      <c r="E37" s="19">
        <f>Tabela1[[#This Row],[Ilość (I termin dostawy)]]+Tabela1[[#This Row],[Ilość (II termin dostawy)]]</f>
        <v>50</v>
      </c>
      <c r="F37" s="7">
        <v>0</v>
      </c>
      <c r="G37" s="7">
        <v>50</v>
      </c>
      <c r="H37" s="9"/>
      <c r="I37" s="16">
        <f>Tabela1[[#This Row],[Cena jednostkowa netto]]*Tabela1[[#This Row],[Starostwo ]]</f>
        <v>0</v>
      </c>
      <c r="J37" s="16">
        <f>Tabela1[[#This Row],[Wartość netto]]*23/100</f>
        <v>0</v>
      </c>
      <c r="K37" s="16">
        <f>Tabela1[[#This Row],[Starostwo ]]*Tabela1[[#This Row],[Cena jednostkowa netto]]+Tabela1[[#This Row],[Podatek VAT 23 %]]</f>
        <v>0</v>
      </c>
    </row>
    <row r="38" spans="1:11" ht="30" customHeight="1" x14ac:dyDescent="0.25">
      <c r="A38" s="4" t="s">
        <v>53</v>
      </c>
      <c r="B38" s="8" t="s">
        <v>133</v>
      </c>
      <c r="C38" s="22"/>
      <c r="D38" s="17" t="s">
        <v>5</v>
      </c>
      <c r="E38" s="6">
        <f>Tabela1[[#This Row],[Ilość (I termin dostawy)]]+Tabela1[[#This Row],[Ilość (II termin dostawy)]]</f>
        <v>200</v>
      </c>
      <c r="F38" s="7">
        <v>200</v>
      </c>
      <c r="G38" s="7">
        <v>0</v>
      </c>
      <c r="H38" s="9"/>
      <c r="I38" s="16">
        <f>Tabela1[[#This Row],[Cena jednostkowa netto]]*Tabela1[[#This Row],[Starostwo ]]</f>
        <v>0</v>
      </c>
      <c r="J38" s="16">
        <f>Tabela1[[#This Row],[Wartość netto]]*23/100</f>
        <v>0</v>
      </c>
      <c r="K38" s="9">
        <f>Tabela1[[#This Row],[Starostwo ]]*Tabela1[[#This Row],[Cena jednostkowa netto]]+Tabela1[[#This Row],[Podatek VAT 23 %]]</f>
        <v>0</v>
      </c>
    </row>
    <row r="39" spans="1:11" ht="30" customHeight="1" x14ac:dyDescent="0.25">
      <c r="A39" s="4" t="s">
        <v>54</v>
      </c>
      <c r="B39" s="3" t="s">
        <v>134</v>
      </c>
      <c r="C39" s="3"/>
      <c r="D39" s="4" t="s">
        <v>5</v>
      </c>
      <c r="E39" s="6">
        <f>Tabela1[[#This Row],[Ilość (I termin dostawy)]]+Tabela1[[#This Row],[Ilość (II termin dostawy)]]</f>
        <v>300</v>
      </c>
      <c r="F39" s="4">
        <v>150</v>
      </c>
      <c r="G39" s="4">
        <v>150</v>
      </c>
      <c r="H39" s="9"/>
      <c r="I39" s="9">
        <f>Tabela1[[#This Row],[Cena jednostkowa netto]]*Tabela1[[#This Row],[Starostwo ]]</f>
        <v>0</v>
      </c>
      <c r="J39" s="9">
        <f>Tabela1[[#This Row],[Wartość netto]]*23/100</f>
        <v>0</v>
      </c>
      <c r="K39" s="9">
        <f>Tabela1[[#This Row],[Starostwo ]]*Tabela1[[#This Row],[Cena jednostkowa netto]]+Tabela1[[#This Row],[Podatek VAT 23 %]]</f>
        <v>0</v>
      </c>
    </row>
    <row r="40" spans="1:11" ht="30" customHeight="1" x14ac:dyDescent="0.25">
      <c r="A40" s="4" t="s">
        <v>55</v>
      </c>
      <c r="B40" s="3" t="s">
        <v>56</v>
      </c>
      <c r="C40" s="3"/>
      <c r="D40" s="4" t="s">
        <v>5</v>
      </c>
      <c r="E40" s="6">
        <f>Tabela1[[#This Row],[Ilość (I termin dostawy)]]+Tabela1[[#This Row],[Ilość (II termin dostawy)]]</f>
        <v>20</v>
      </c>
      <c r="F40" s="4">
        <v>20</v>
      </c>
      <c r="G40" s="4">
        <v>0</v>
      </c>
      <c r="H40" s="9"/>
      <c r="I40" s="9">
        <f>Tabela1[[#This Row],[Cena jednostkowa netto]]*Tabela1[[#This Row],[Starostwo ]]</f>
        <v>0</v>
      </c>
      <c r="J40" s="9">
        <f>Tabela1[[#This Row],[Wartość netto]]*23/100</f>
        <v>0</v>
      </c>
      <c r="K40" s="9">
        <f>Tabela1[[#This Row],[Starostwo ]]*Tabela1[[#This Row],[Cena jednostkowa netto]]+Tabela1[[#This Row],[Podatek VAT 23 %]]</f>
        <v>0</v>
      </c>
    </row>
    <row r="41" spans="1:11" ht="30" customHeight="1" x14ac:dyDescent="0.25">
      <c r="A41" s="4" t="s">
        <v>57</v>
      </c>
      <c r="B41" s="3" t="s">
        <v>108</v>
      </c>
      <c r="C41" s="3"/>
      <c r="D41" s="4" t="s">
        <v>5</v>
      </c>
      <c r="E41" s="6">
        <f>Tabela1[[#This Row],[Ilość (I termin dostawy)]]+Tabela1[[#This Row],[Ilość (II termin dostawy)]]</f>
        <v>200</v>
      </c>
      <c r="F41" s="4">
        <v>0</v>
      </c>
      <c r="G41" s="4">
        <v>200</v>
      </c>
      <c r="H41" s="9"/>
      <c r="I41" s="9">
        <f>Tabela1[[#This Row],[Cena jednostkowa netto]]*Tabela1[[#This Row],[Starostwo ]]</f>
        <v>0</v>
      </c>
      <c r="J41" s="9">
        <f>Tabela1[[#This Row],[Wartość netto]]*23/100</f>
        <v>0</v>
      </c>
      <c r="K41" s="9">
        <f>Tabela1[[#This Row],[Starostwo ]]*Tabela1[[#This Row],[Cena jednostkowa netto]]+Tabela1[[#This Row],[Podatek VAT 23 %]]</f>
        <v>0</v>
      </c>
    </row>
    <row r="42" spans="1:11" ht="30" customHeight="1" x14ac:dyDescent="0.25">
      <c r="A42" s="4" t="s">
        <v>58</v>
      </c>
      <c r="B42" s="3" t="s">
        <v>135</v>
      </c>
      <c r="C42" s="3"/>
      <c r="D42" s="4" t="s">
        <v>5</v>
      </c>
      <c r="E42" s="6">
        <f>Tabela1[[#This Row],[Ilość (I termin dostawy)]]+Tabela1[[#This Row],[Ilość (II termin dostawy)]]</f>
        <v>800</v>
      </c>
      <c r="F42" s="4">
        <v>400</v>
      </c>
      <c r="G42" s="4">
        <v>400</v>
      </c>
      <c r="H42" s="9"/>
      <c r="I42" s="9">
        <f>Tabela1[[#This Row],[Cena jednostkowa netto]]*Tabela1[[#This Row],[Starostwo ]]</f>
        <v>0</v>
      </c>
      <c r="J42" s="9">
        <f>Tabela1[[#This Row],[Wartość netto]]*23/100</f>
        <v>0</v>
      </c>
      <c r="K42" s="9">
        <f>Tabela1[[#This Row],[Starostwo ]]*Tabela1[[#This Row],[Cena jednostkowa netto]]+Tabela1[[#This Row],[Podatek VAT 23 %]]</f>
        <v>0</v>
      </c>
    </row>
    <row r="43" spans="1:11" ht="30" customHeight="1" x14ac:dyDescent="0.25">
      <c r="A43" s="4" t="s">
        <v>59</v>
      </c>
      <c r="B43" s="8" t="s">
        <v>92</v>
      </c>
      <c r="C43" s="8"/>
      <c r="D43" s="9" t="s">
        <v>18</v>
      </c>
      <c r="E43" s="6">
        <f>Tabela1[[#This Row],[Ilość (I termin dostawy)]]+Tabela1[[#This Row],[Ilość (II termin dostawy)]]</f>
        <v>200</v>
      </c>
      <c r="F43" s="7">
        <v>100</v>
      </c>
      <c r="G43" s="7">
        <v>100</v>
      </c>
      <c r="H43" s="9"/>
      <c r="I43" s="9">
        <f>Tabela1[[#This Row],[Cena jednostkowa netto]]*Tabela1[[#This Row],[Starostwo ]]</f>
        <v>0</v>
      </c>
      <c r="J43" s="9">
        <f>Tabela1[[#This Row],[Wartość netto]]*23/100</f>
        <v>0</v>
      </c>
      <c r="K43" s="9">
        <f>Tabela1[[#This Row],[Starostwo ]]*Tabela1[[#This Row],[Cena jednostkowa netto]]+Tabela1[[#This Row],[Podatek VAT 23 %]]</f>
        <v>0</v>
      </c>
    </row>
    <row r="44" spans="1:11" ht="30" customHeight="1" x14ac:dyDescent="0.25">
      <c r="A44" s="4" t="s">
        <v>60</v>
      </c>
      <c r="B44" s="3" t="s">
        <v>72</v>
      </c>
      <c r="C44" s="3"/>
      <c r="D44" s="4" t="s">
        <v>5</v>
      </c>
      <c r="E44" s="6">
        <f>Tabela1[[#This Row],[Ilość (I termin dostawy)]]+Tabela1[[#This Row],[Ilość (II termin dostawy)]]</f>
        <v>60</v>
      </c>
      <c r="F44" s="4">
        <v>30</v>
      </c>
      <c r="G44" s="4">
        <v>30</v>
      </c>
      <c r="H44" s="9"/>
      <c r="I44" s="9">
        <f>Tabela1[[#This Row],[Cena jednostkowa netto]]*Tabela1[[#This Row],[Starostwo ]]</f>
        <v>0</v>
      </c>
      <c r="J44" s="9">
        <f>Tabela1[[#This Row],[Wartość netto]]*23/100</f>
        <v>0</v>
      </c>
      <c r="K44" s="9">
        <f>Tabela1[[#This Row],[Starostwo ]]*Tabela1[[#This Row],[Cena jednostkowa netto]]+Tabela1[[#This Row],[Podatek VAT 23 %]]</f>
        <v>0</v>
      </c>
    </row>
    <row r="45" spans="1:11" ht="30" customHeight="1" x14ac:dyDescent="0.25">
      <c r="A45" s="4" t="s">
        <v>61</v>
      </c>
      <c r="B45" s="8" t="s">
        <v>109</v>
      </c>
      <c r="C45" s="22"/>
      <c r="D45" s="17" t="s">
        <v>5</v>
      </c>
      <c r="E45" s="6">
        <f>Tabela1[[#This Row],[Ilość (I termin dostawy)]]+Tabela1[[#This Row],[Ilość (II termin dostawy)]]</f>
        <v>20</v>
      </c>
      <c r="F45" s="7">
        <v>10</v>
      </c>
      <c r="G45" s="7">
        <v>10</v>
      </c>
      <c r="H45" s="9"/>
      <c r="I45" s="16">
        <f>Tabela1[[#This Row],[Cena jednostkowa netto]]*Tabela1[[#This Row],[Starostwo ]]</f>
        <v>0</v>
      </c>
      <c r="J45" s="16">
        <f>Tabela1[[#This Row],[Wartość netto]]*23/100</f>
        <v>0</v>
      </c>
      <c r="K45" s="9">
        <f>Tabela1[[#This Row],[Starostwo ]]*Tabela1[[#This Row],[Cena jednostkowa netto]]+Tabela1[[#This Row],[Podatek VAT 23 %]]</f>
        <v>0</v>
      </c>
    </row>
    <row r="46" spans="1:11" ht="30" customHeight="1" x14ac:dyDescent="0.25">
      <c r="A46" s="4" t="s">
        <v>62</v>
      </c>
      <c r="B46" s="8" t="s">
        <v>136</v>
      </c>
      <c r="C46" s="22"/>
      <c r="D46" s="17" t="s">
        <v>5</v>
      </c>
      <c r="E46" s="19">
        <f>Tabela1[[#This Row],[Ilość (I termin dostawy)]]+Tabela1[[#This Row],[Ilość (II termin dostawy)]]</f>
        <v>5</v>
      </c>
      <c r="F46" s="7">
        <v>5</v>
      </c>
      <c r="G46" s="7">
        <v>0</v>
      </c>
      <c r="H46" s="9"/>
      <c r="I46" s="16">
        <f>Tabela1[[#This Row],[Cena jednostkowa netto]]*Tabela1[[#This Row],[Starostwo ]]</f>
        <v>0</v>
      </c>
      <c r="J46" s="16">
        <f>Tabela1[[#This Row],[Wartość netto]]*23/100</f>
        <v>0</v>
      </c>
      <c r="K46" s="16">
        <f>Tabela1[[#This Row],[Starostwo ]]*Tabela1[[#This Row],[Cena jednostkowa netto]]+Tabela1[[#This Row],[Podatek VAT 23 %]]</f>
        <v>0</v>
      </c>
    </row>
    <row r="47" spans="1:11" ht="30" customHeight="1" x14ac:dyDescent="0.25">
      <c r="A47" s="4" t="s">
        <v>63</v>
      </c>
      <c r="B47" s="8" t="s">
        <v>137</v>
      </c>
      <c r="C47" s="22"/>
      <c r="D47" s="17" t="s">
        <v>5</v>
      </c>
      <c r="E47" s="19">
        <f>Tabela1[[#This Row],[Ilość (I termin dostawy)]]+Tabela1[[#This Row],[Ilość (II termin dostawy)]]</f>
        <v>4</v>
      </c>
      <c r="F47" s="7">
        <v>4</v>
      </c>
      <c r="G47" s="7">
        <v>0</v>
      </c>
      <c r="H47" s="9"/>
      <c r="I47" s="16">
        <f>Tabela1[[#This Row],[Cena jednostkowa netto]]*Tabela1[[#This Row],[Starostwo ]]</f>
        <v>0</v>
      </c>
      <c r="J47" s="16">
        <f>Tabela1[[#This Row],[Wartość netto]]*23/100</f>
        <v>0</v>
      </c>
      <c r="K47" s="16">
        <f>Tabela1[[#This Row],[Starostwo ]]*Tabela1[[#This Row],[Cena jednostkowa netto]]+Tabela1[[#This Row],[Podatek VAT 23 %]]</f>
        <v>0</v>
      </c>
    </row>
    <row r="48" spans="1:11" ht="30" customHeight="1" x14ac:dyDescent="0.25">
      <c r="A48" s="4" t="s">
        <v>64</v>
      </c>
      <c r="B48" s="8" t="s">
        <v>151</v>
      </c>
      <c r="C48" s="22"/>
      <c r="D48" s="17" t="s">
        <v>5</v>
      </c>
      <c r="E48" s="19">
        <f>Tabela1[[#This Row],[Ilość (I termin dostawy)]]+Tabela1[[#This Row],[Ilość (II termin dostawy)]]</f>
        <v>30</v>
      </c>
      <c r="F48" s="7">
        <v>30</v>
      </c>
      <c r="G48" s="7">
        <v>0</v>
      </c>
      <c r="H48" s="9"/>
      <c r="I48" s="16">
        <f>Tabela1[[#This Row],[Cena jednostkowa netto]]*Tabela1[[#This Row],[Starostwo ]]</f>
        <v>0</v>
      </c>
      <c r="J48" s="16">
        <f>Tabela1[[#This Row],[Wartość netto]]*23/100</f>
        <v>0</v>
      </c>
      <c r="K48" s="16">
        <f>Tabela1[[#This Row],[Starostwo ]]*Tabela1[[#This Row],[Cena jednostkowa netto]]+Tabela1[[#This Row],[Podatek VAT 23 %]]</f>
        <v>0</v>
      </c>
    </row>
    <row r="49" spans="1:11" ht="83.25" customHeight="1" x14ac:dyDescent="0.25">
      <c r="A49" s="4" t="s">
        <v>65</v>
      </c>
      <c r="B49" s="8" t="s">
        <v>152</v>
      </c>
      <c r="C49" s="22"/>
      <c r="D49" s="17" t="s">
        <v>5</v>
      </c>
      <c r="E49" s="19">
        <f>Tabela1[[#This Row],[Ilość (I termin dostawy)]]+Tabela1[[#This Row],[Ilość (II termin dostawy)]]</f>
        <v>5</v>
      </c>
      <c r="F49" s="7">
        <v>5</v>
      </c>
      <c r="G49" s="7">
        <v>0</v>
      </c>
      <c r="H49" s="9"/>
      <c r="I49" s="16">
        <f>Tabela1[[#This Row],[Cena jednostkowa netto]]*Tabela1[[#This Row],[Starostwo ]]</f>
        <v>0</v>
      </c>
      <c r="J49" s="16">
        <f>Tabela1[[#This Row],[Wartość netto]]*23/100</f>
        <v>0</v>
      </c>
      <c r="K49" s="16">
        <f>Tabela1[[#This Row],[Starostwo ]]*Tabela1[[#This Row],[Cena jednostkowa netto]]+Tabela1[[#This Row],[Podatek VAT 23 %]]</f>
        <v>0</v>
      </c>
    </row>
    <row r="50" spans="1:11" ht="78" customHeight="1" x14ac:dyDescent="0.25">
      <c r="A50" s="4" t="s">
        <v>66</v>
      </c>
      <c r="B50" s="3" t="s">
        <v>138</v>
      </c>
      <c r="C50" s="3"/>
      <c r="D50" s="4" t="s">
        <v>5</v>
      </c>
      <c r="E50" s="6">
        <f>Tabela1[[#This Row],[Ilość (I termin dostawy)]]+Tabela1[[#This Row],[Ilość (II termin dostawy)]]</f>
        <v>300</v>
      </c>
      <c r="F50" s="5">
        <v>0</v>
      </c>
      <c r="G50" s="5">
        <v>300</v>
      </c>
      <c r="H50" s="9"/>
      <c r="I50" s="9">
        <f>Tabela1[[#This Row],[Cena jednostkowa netto]]*Tabela1[[#This Row],[Starostwo ]]</f>
        <v>0</v>
      </c>
      <c r="J50" s="9">
        <f>Tabela1[[#This Row],[Wartość netto]]*23/100</f>
        <v>0</v>
      </c>
      <c r="K50" s="9">
        <f>Tabela1[[#This Row],[Starostwo ]]*Tabela1[[#This Row],[Cena jednostkowa netto]]+Tabela1[[#This Row],[Podatek VAT 23 %]]</f>
        <v>0</v>
      </c>
    </row>
    <row r="51" spans="1:11" ht="30" customHeight="1" x14ac:dyDescent="0.25">
      <c r="A51" s="4" t="s">
        <v>67</v>
      </c>
      <c r="B51" s="3" t="s">
        <v>110</v>
      </c>
      <c r="C51" s="3"/>
      <c r="D51" s="4" t="s">
        <v>5</v>
      </c>
      <c r="E51" s="6">
        <f>Tabela1[[#This Row],[Ilość (I termin dostawy)]]+Tabela1[[#This Row],[Ilość (II termin dostawy)]]</f>
        <v>400</v>
      </c>
      <c r="F51" s="4">
        <v>200</v>
      </c>
      <c r="G51" s="4">
        <v>200</v>
      </c>
      <c r="H51" s="9"/>
      <c r="I51" s="9">
        <f>Tabela1[[#This Row],[Cena jednostkowa netto]]*Tabela1[[#This Row],[Starostwo ]]</f>
        <v>0</v>
      </c>
      <c r="J51" s="9">
        <f>Tabela1[[#This Row],[Wartość netto]]*23/100</f>
        <v>0</v>
      </c>
      <c r="K51" s="9">
        <f>Tabela1[[#This Row],[Starostwo ]]*Tabela1[[#This Row],[Cena jednostkowa netto]]+Tabela1[[#This Row],[Podatek VAT 23 %]]</f>
        <v>0</v>
      </c>
    </row>
    <row r="52" spans="1:11" ht="30" customHeight="1" x14ac:dyDescent="0.25">
      <c r="A52" s="4" t="s">
        <v>68</v>
      </c>
      <c r="B52" s="3" t="s">
        <v>139</v>
      </c>
      <c r="C52" s="3"/>
      <c r="D52" s="4" t="s">
        <v>5</v>
      </c>
      <c r="E52" s="6">
        <f>Tabela1[[#This Row],[Ilość (I termin dostawy)]]+Tabela1[[#This Row],[Ilość (II termin dostawy)]]</f>
        <v>200</v>
      </c>
      <c r="F52" s="5">
        <v>200</v>
      </c>
      <c r="G52" s="5">
        <v>0</v>
      </c>
      <c r="H52" s="9"/>
      <c r="I52" s="9">
        <f>Tabela1[[#This Row],[Cena jednostkowa netto]]*Tabela1[[#This Row],[Starostwo ]]</f>
        <v>0</v>
      </c>
      <c r="J52" s="9">
        <f>Tabela1[[#This Row],[Wartość netto]]*23/100</f>
        <v>0</v>
      </c>
      <c r="K52" s="9">
        <f>Tabela1[[#This Row],[Starostwo ]]*Tabela1[[#This Row],[Cena jednostkowa netto]]+Tabela1[[#This Row],[Podatek VAT 23 %]]</f>
        <v>0</v>
      </c>
    </row>
    <row r="53" spans="1:11" ht="30" customHeight="1" x14ac:dyDescent="0.25">
      <c r="A53" s="4" t="s">
        <v>69</v>
      </c>
      <c r="B53" s="3" t="s">
        <v>140</v>
      </c>
      <c r="C53" s="3"/>
      <c r="D53" s="4" t="s">
        <v>5</v>
      </c>
      <c r="E53" s="6">
        <f>Tabela1[[#This Row],[Ilość (I termin dostawy)]]+Tabela1[[#This Row],[Ilość (II termin dostawy)]]</f>
        <v>30</v>
      </c>
      <c r="F53" s="4">
        <v>20</v>
      </c>
      <c r="G53" s="4">
        <v>10</v>
      </c>
      <c r="H53" s="9"/>
      <c r="I53" s="9">
        <f>Tabela1[[#This Row],[Cena jednostkowa netto]]*Tabela1[[#This Row],[Starostwo ]]</f>
        <v>0</v>
      </c>
      <c r="J53" s="9">
        <f>Tabela1[[#This Row],[Wartość netto]]*23/100</f>
        <v>0</v>
      </c>
      <c r="K53" s="9">
        <f>Tabela1[[#This Row],[Starostwo ]]*Tabela1[[#This Row],[Cena jednostkowa netto]]+Tabela1[[#This Row],[Podatek VAT 23 %]]</f>
        <v>0</v>
      </c>
    </row>
    <row r="54" spans="1:11" ht="30" customHeight="1" x14ac:dyDescent="0.25">
      <c r="A54" s="4" t="s">
        <v>70</v>
      </c>
      <c r="B54" s="3" t="s">
        <v>141</v>
      </c>
      <c r="C54" s="3"/>
      <c r="D54" s="4" t="s">
        <v>5</v>
      </c>
      <c r="E54" s="6">
        <f>Tabela1[[#This Row],[Ilość (I termin dostawy)]]+Tabela1[[#This Row],[Ilość (II termin dostawy)]]</f>
        <v>30</v>
      </c>
      <c r="F54" s="4">
        <v>20</v>
      </c>
      <c r="G54" s="4">
        <v>10</v>
      </c>
      <c r="H54" s="9"/>
      <c r="I54" s="9">
        <f>Tabela1[[#This Row],[Cena jednostkowa netto]]*Tabela1[[#This Row],[Starostwo ]]</f>
        <v>0</v>
      </c>
      <c r="J54" s="9">
        <f>Tabela1[[#This Row],[Wartość netto]]*23/100</f>
        <v>0</v>
      </c>
      <c r="K54" s="9">
        <f>Tabela1[[#This Row],[Starostwo ]]*Tabela1[[#This Row],[Cena jednostkowa netto]]+Tabela1[[#This Row],[Podatek VAT 23 %]]</f>
        <v>0</v>
      </c>
    </row>
    <row r="55" spans="1:11" ht="30" customHeight="1" x14ac:dyDescent="0.25">
      <c r="A55" s="4" t="s">
        <v>71</v>
      </c>
      <c r="B55" s="3" t="s">
        <v>142</v>
      </c>
      <c r="C55" s="3"/>
      <c r="D55" s="4" t="s">
        <v>5</v>
      </c>
      <c r="E55" s="6">
        <f>Tabela1[[#This Row],[Ilość (I termin dostawy)]]+Tabela1[[#This Row],[Ilość (II termin dostawy)]]</f>
        <v>30</v>
      </c>
      <c r="F55" s="4">
        <v>20</v>
      </c>
      <c r="G55" s="4">
        <v>10</v>
      </c>
      <c r="H55" s="9"/>
      <c r="I55" s="9">
        <f>Tabela1[[#This Row],[Cena jednostkowa netto]]*Tabela1[[#This Row],[Starostwo ]]</f>
        <v>0</v>
      </c>
      <c r="J55" s="9">
        <f>Tabela1[[#This Row],[Wartość netto]]*23/100</f>
        <v>0</v>
      </c>
      <c r="K55" s="9">
        <f>Tabela1[[#This Row],[Starostwo ]]*Tabela1[[#This Row],[Cena jednostkowa netto]]+Tabela1[[#This Row],[Podatek VAT 23 %]]</f>
        <v>0</v>
      </c>
    </row>
    <row r="56" spans="1:11" ht="30" customHeight="1" x14ac:dyDescent="0.25">
      <c r="A56" s="4" t="s">
        <v>73</v>
      </c>
      <c r="B56" s="3" t="s">
        <v>74</v>
      </c>
      <c r="C56" s="3"/>
      <c r="D56" s="4" t="s">
        <v>5</v>
      </c>
      <c r="E56" s="6">
        <f>Tabela1[[#This Row],[Ilość (I termin dostawy)]]+Tabela1[[#This Row],[Ilość (II termin dostawy)]]</f>
        <v>8000</v>
      </c>
      <c r="F56" s="4">
        <v>2000</v>
      </c>
      <c r="G56" s="4">
        <v>6000</v>
      </c>
      <c r="H56" s="9"/>
      <c r="I56" s="9">
        <f>Tabela1[[#This Row],[Cena jednostkowa netto]]*Tabela1[[#This Row],[Starostwo ]]</f>
        <v>0</v>
      </c>
      <c r="J56" s="9">
        <f>Tabela1[[#This Row],[Wartość netto]]*23/100</f>
        <v>0</v>
      </c>
      <c r="K56" s="9">
        <f>Tabela1[[#This Row],[Starostwo ]]*Tabela1[[#This Row],[Cena jednostkowa netto]]+Tabela1[[#This Row],[Podatek VAT 23 %]]</f>
        <v>0</v>
      </c>
    </row>
    <row r="57" spans="1:11" ht="30" customHeight="1" x14ac:dyDescent="0.25">
      <c r="A57" s="4" t="s">
        <v>83</v>
      </c>
      <c r="B57" s="8" t="s">
        <v>111</v>
      </c>
      <c r="C57" s="22"/>
      <c r="D57" s="17" t="s">
        <v>18</v>
      </c>
      <c r="E57" s="6">
        <f>Tabela1[[#This Row],[Ilość (I termin dostawy)]]+Tabela1[[#This Row],[Ilość (II termin dostawy)]]</f>
        <v>50</v>
      </c>
      <c r="F57" s="7">
        <v>50</v>
      </c>
      <c r="G57" s="7">
        <v>0</v>
      </c>
      <c r="H57" s="9"/>
      <c r="I57" s="16">
        <f>Tabela1[[#This Row],[Cena jednostkowa netto]]*Tabela1[[#This Row],[Starostwo ]]</f>
        <v>0</v>
      </c>
      <c r="J57" s="16">
        <f>Tabela1[[#This Row],[Wartość netto]]*23/100</f>
        <v>0</v>
      </c>
      <c r="K57" s="9">
        <f>Tabela1[[#This Row],[Starostwo ]]*Tabela1[[#This Row],[Cena jednostkowa netto]]+Tabela1[[#This Row],[Podatek VAT 23 %]]</f>
        <v>0</v>
      </c>
    </row>
    <row r="58" spans="1:11" ht="30" customHeight="1" x14ac:dyDescent="0.25">
      <c r="A58" s="4" t="s">
        <v>84</v>
      </c>
      <c r="B58" s="8" t="s">
        <v>112</v>
      </c>
      <c r="C58" s="22"/>
      <c r="D58" s="17" t="s">
        <v>5</v>
      </c>
      <c r="E58" s="6">
        <f>Tabela1[[#This Row],[Ilość (I termin dostawy)]]+Tabela1[[#This Row],[Ilość (II termin dostawy)]]</f>
        <v>20</v>
      </c>
      <c r="F58" s="7">
        <v>10</v>
      </c>
      <c r="G58" s="7">
        <v>10</v>
      </c>
      <c r="H58" s="9"/>
      <c r="I58" s="16">
        <f>Tabela1[[#This Row],[Cena jednostkowa netto]]*Tabela1[[#This Row],[Starostwo ]]</f>
        <v>0</v>
      </c>
      <c r="J58" s="16">
        <f>Tabela1[[#This Row],[Wartość netto]]*23/100</f>
        <v>0</v>
      </c>
      <c r="K58" s="9">
        <f>Tabela1[[#This Row],[Starostwo ]]*Tabela1[[#This Row],[Cena jednostkowa netto]]+Tabela1[[#This Row],[Podatek VAT 23 %]]</f>
        <v>0</v>
      </c>
    </row>
    <row r="59" spans="1:11" ht="30" customHeight="1" x14ac:dyDescent="0.25">
      <c r="A59" s="4" t="s">
        <v>85</v>
      </c>
      <c r="B59" s="8" t="s">
        <v>113</v>
      </c>
      <c r="C59" s="22"/>
      <c r="D59" s="17" t="s">
        <v>5</v>
      </c>
      <c r="E59" s="6">
        <f>Tabela1[[#This Row],[Ilość (I termin dostawy)]]+Tabela1[[#This Row],[Ilość (II termin dostawy)]]</f>
        <v>20</v>
      </c>
      <c r="F59" s="7">
        <v>10</v>
      </c>
      <c r="G59" s="7">
        <v>10</v>
      </c>
      <c r="H59" s="9"/>
      <c r="I59" s="16">
        <f>Tabela1[[#This Row],[Cena jednostkowa netto]]*Tabela1[[#This Row],[Starostwo ]]</f>
        <v>0</v>
      </c>
      <c r="J59" s="16">
        <f>Tabela1[[#This Row],[Wartość netto]]*23/100</f>
        <v>0</v>
      </c>
      <c r="K59" s="9">
        <f>Tabela1[[#This Row],[Starostwo ]]*Tabela1[[#This Row],[Cena jednostkowa netto]]+Tabela1[[#This Row],[Podatek VAT 23 %]]</f>
        <v>0</v>
      </c>
    </row>
    <row r="60" spans="1:11" ht="30" customHeight="1" x14ac:dyDescent="0.25">
      <c r="A60" s="4" t="s">
        <v>86</v>
      </c>
      <c r="B60" s="8" t="s">
        <v>114</v>
      </c>
      <c r="C60" s="22"/>
      <c r="D60" s="17" t="s">
        <v>5</v>
      </c>
      <c r="E60" s="6">
        <f>Tabela1[[#This Row],[Ilość (I termin dostawy)]]+Tabela1[[#This Row],[Ilość (II termin dostawy)]]</f>
        <v>20</v>
      </c>
      <c r="F60" s="7">
        <v>20</v>
      </c>
      <c r="G60" s="7">
        <v>0</v>
      </c>
      <c r="H60" s="9"/>
      <c r="I60" s="16">
        <f>Tabela1[[#This Row],[Cena jednostkowa netto]]*Tabela1[[#This Row],[Starostwo ]]</f>
        <v>0</v>
      </c>
      <c r="J60" s="16">
        <f>Tabela1[[#This Row],[Wartość netto]]*23/100</f>
        <v>0</v>
      </c>
      <c r="K60" s="9">
        <f>Tabela1[[#This Row],[Starostwo ]]*Tabela1[[#This Row],[Cena jednostkowa netto]]+Tabela1[[#This Row],[Podatek VAT 23 %]]</f>
        <v>0</v>
      </c>
    </row>
    <row r="61" spans="1:11" ht="30" customHeight="1" x14ac:dyDescent="0.25">
      <c r="A61" s="4" t="s">
        <v>87</v>
      </c>
      <c r="B61" s="3" t="s">
        <v>75</v>
      </c>
      <c r="C61" s="3"/>
      <c r="D61" s="4" t="s">
        <v>5</v>
      </c>
      <c r="E61" s="6">
        <f>Tabela1[[#This Row],[Ilość (I termin dostawy)]]+Tabela1[[#This Row],[Ilość (II termin dostawy)]]</f>
        <v>20</v>
      </c>
      <c r="F61" s="4">
        <v>10</v>
      </c>
      <c r="G61" s="4">
        <v>10</v>
      </c>
      <c r="H61" s="9"/>
      <c r="I61" s="9">
        <f>Tabela1[[#This Row],[Cena jednostkowa netto]]*Tabela1[[#This Row],[Starostwo ]]</f>
        <v>0</v>
      </c>
      <c r="J61" s="9">
        <f>Tabela1[[#This Row],[Wartość netto]]*23/100</f>
        <v>0</v>
      </c>
      <c r="K61" s="9">
        <f>Tabela1[[#This Row],[Starostwo ]]*Tabela1[[#This Row],[Cena jednostkowa netto]]+Tabela1[[#This Row],[Podatek VAT 23 %]]</f>
        <v>0</v>
      </c>
    </row>
    <row r="62" spans="1:11" ht="30" customHeight="1" x14ac:dyDescent="0.25">
      <c r="A62" s="4" t="s">
        <v>88</v>
      </c>
      <c r="B62" s="11" t="s">
        <v>91</v>
      </c>
      <c r="C62" s="11"/>
      <c r="D62" s="5" t="s">
        <v>18</v>
      </c>
      <c r="E62" s="6">
        <f>Tabela1[[#This Row],[Ilość (I termin dostawy)]]+Tabela1[[#This Row],[Ilość (II termin dostawy)]]</f>
        <v>50</v>
      </c>
      <c r="F62" s="5">
        <v>50</v>
      </c>
      <c r="G62" s="5">
        <v>0</v>
      </c>
      <c r="H62" s="9"/>
      <c r="I62" s="9">
        <f>Tabela1[[#This Row],[Cena jednostkowa netto]]*Tabela1[[#This Row],[Starostwo ]]</f>
        <v>0</v>
      </c>
      <c r="J62" s="9">
        <f>Tabela1[[#This Row],[Wartość netto]]*23/100</f>
        <v>0</v>
      </c>
      <c r="K62" s="9">
        <f>Tabela1[[#This Row],[Starostwo ]]*Tabela1[[#This Row],[Cena jednostkowa netto]]+Tabela1[[#This Row],[Podatek VAT 23 %]]</f>
        <v>0</v>
      </c>
    </row>
    <row r="63" spans="1:11" ht="30" customHeight="1" x14ac:dyDescent="0.25">
      <c r="A63" s="4"/>
      <c r="B63" s="15"/>
      <c r="C63" s="15"/>
      <c r="D63" s="15"/>
      <c r="E63" s="15"/>
      <c r="F63" s="15"/>
      <c r="G63" s="15"/>
      <c r="H63" s="26" t="s">
        <v>100</v>
      </c>
      <c r="I63" s="14">
        <f>SUM(Tabela1[Wartość netto])</f>
        <v>0</v>
      </c>
      <c r="J63" s="14">
        <f>SUM(Tabela1[Podatek VAT 23 %])</f>
        <v>0</v>
      </c>
      <c r="K63" s="14">
        <f>SUM(Tabela1[Wartość brutto])</f>
        <v>0</v>
      </c>
    </row>
    <row r="64" spans="1:11" ht="30" customHeight="1" x14ac:dyDescent="0.25">
      <c r="A64" s="4"/>
      <c r="B64" s="28"/>
      <c r="C64" s="28"/>
      <c r="D64" s="28"/>
      <c r="E64" s="28"/>
      <c r="F64" s="28"/>
      <c r="G64" s="28"/>
      <c r="H64" s="28"/>
      <c r="I64" s="14"/>
      <c r="J64" s="27"/>
      <c r="K64" s="27"/>
    </row>
    <row r="65" spans="1:11" ht="30" customHeight="1" x14ac:dyDescent="0.25">
      <c r="A65" s="4"/>
      <c r="B65" s="20" t="s">
        <v>153</v>
      </c>
      <c r="C65" s="20"/>
      <c r="D65" s="20"/>
      <c r="E65" s="20"/>
      <c r="I65" s="14"/>
      <c r="J65" s="27"/>
      <c r="K65" s="27"/>
    </row>
    <row r="66" spans="1:11" ht="30" customHeight="1" x14ac:dyDescent="0.25">
      <c r="A66" s="4"/>
      <c r="B66" s="1" t="s">
        <v>1</v>
      </c>
      <c r="C66" s="1" t="s">
        <v>143</v>
      </c>
      <c r="D66" s="2" t="s">
        <v>2</v>
      </c>
      <c r="E66" s="2" t="s">
        <v>99</v>
      </c>
      <c r="F66" s="2" t="s">
        <v>77</v>
      </c>
      <c r="G66" s="2" t="s">
        <v>78</v>
      </c>
      <c r="H66" s="13" t="s">
        <v>95</v>
      </c>
      <c r="I66" s="13" t="s">
        <v>96</v>
      </c>
      <c r="J66" s="24" t="s">
        <v>97</v>
      </c>
      <c r="K66" s="24" t="s">
        <v>98</v>
      </c>
    </row>
    <row r="67" spans="1:11" ht="30" customHeight="1" x14ac:dyDescent="0.25">
      <c r="A67" s="4" t="s">
        <v>3</v>
      </c>
      <c r="B67" s="3" t="s">
        <v>116</v>
      </c>
      <c r="C67" s="3"/>
      <c r="D67" s="4" t="s">
        <v>5</v>
      </c>
      <c r="E67" s="6">
        <f>Tabela14[[#This Row],[Ilość (I termin dostawy)]]+Tabela14[[#This Row],[Ilość (II termin dostawy)]]</f>
        <v>30</v>
      </c>
      <c r="F67" s="4">
        <v>30</v>
      </c>
      <c r="G67" s="4">
        <v>0</v>
      </c>
      <c r="H67" s="9"/>
      <c r="I67" s="9">
        <f>Tabela14[[#This Row],[Starostwo ]]*Tabela14[[#This Row],[Cena jednostkowa netto]]</f>
        <v>0</v>
      </c>
      <c r="J67" s="9">
        <f>Tabela14[[#This Row],[Wartość netto]]*23/100</f>
        <v>0</v>
      </c>
      <c r="K67" s="9">
        <f>Tabela14[[#This Row],[Wartość netto]]+Tabela14[[#This Row],[Podatek VAT 23 %]]</f>
        <v>0</v>
      </c>
    </row>
    <row r="68" spans="1:11" ht="30" customHeight="1" x14ac:dyDescent="0.25">
      <c r="A68" s="4" t="s">
        <v>6</v>
      </c>
      <c r="B68" s="3" t="s">
        <v>144</v>
      </c>
      <c r="C68" s="3"/>
      <c r="D68" s="4" t="s">
        <v>5</v>
      </c>
      <c r="E68" s="6">
        <f>Tabela14[[#This Row],[Ilość (I termin dostawy)]]+Tabela14[[#This Row],[Ilość (II termin dostawy)]]</f>
        <v>30</v>
      </c>
      <c r="F68" s="4">
        <v>30</v>
      </c>
      <c r="G68" s="4">
        <v>0</v>
      </c>
      <c r="H68" s="9"/>
      <c r="I68" s="9">
        <f>Tabela14[[#This Row],[Starostwo ]]*Tabela14[[#This Row],[Cena jednostkowa netto]]</f>
        <v>0</v>
      </c>
      <c r="J68" s="9">
        <f>Tabela14[[#This Row],[Wartość netto]]*23/100</f>
        <v>0</v>
      </c>
      <c r="K68" s="9">
        <f>Tabela14[[#This Row],[Wartość netto]]+Tabela14[[#This Row],[Podatek VAT 23 %]]</f>
        <v>0</v>
      </c>
    </row>
    <row r="69" spans="1:11" ht="30" customHeight="1" x14ac:dyDescent="0.25">
      <c r="A69" s="4" t="s">
        <v>8</v>
      </c>
      <c r="B69" s="3" t="s">
        <v>127</v>
      </c>
      <c r="C69" s="3"/>
      <c r="D69" s="4" t="s">
        <v>5</v>
      </c>
      <c r="E69" s="6">
        <f>Tabela14[[#This Row],[Ilość (I termin dostawy)]]+Tabela14[[#This Row],[Ilość (II termin dostawy)]]</f>
        <v>5</v>
      </c>
      <c r="F69" s="4">
        <v>5</v>
      </c>
      <c r="G69" s="4">
        <v>0</v>
      </c>
      <c r="H69" s="9"/>
      <c r="I69" s="9">
        <f>Tabela14[[#This Row],[Starostwo ]]*Tabela14[[#This Row],[Cena jednostkowa netto]]</f>
        <v>0</v>
      </c>
      <c r="J69" s="9">
        <f>Tabela14[[#This Row],[Wartość netto]]*23/100</f>
        <v>0</v>
      </c>
      <c r="K69" s="9">
        <f>Tabela14[[#This Row],[Wartość netto]]+Tabela14[[#This Row],[Podatek VAT 23 %]]</f>
        <v>0</v>
      </c>
    </row>
    <row r="70" spans="1:11" ht="30" customHeight="1" x14ac:dyDescent="0.25">
      <c r="A70" s="4" t="s">
        <v>10</v>
      </c>
      <c r="B70" s="3" t="s">
        <v>117</v>
      </c>
      <c r="C70" s="3"/>
      <c r="D70" s="4" t="s">
        <v>5</v>
      </c>
      <c r="E70" s="6">
        <f>Tabela14[[#This Row],[Ilość (I termin dostawy)]]+Tabela14[[#This Row],[Ilość (II termin dostawy)]]</f>
        <v>2000</v>
      </c>
      <c r="F70" s="4">
        <v>1000</v>
      </c>
      <c r="G70" s="4">
        <v>1000</v>
      </c>
      <c r="H70" s="9"/>
      <c r="I70" s="9">
        <f>Tabela14[[#This Row],[Starostwo ]]*Tabela14[[#This Row],[Cena jednostkowa netto]]</f>
        <v>0</v>
      </c>
      <c r="J70" s="9">
        <f>Tabela14[[#This Row],[Wartość netto]]*23/100</f>
        <v>0</v>
      </c>
      <c r="K70" s="9">
        <f>Tabela14[[#This Row],[Wartość netto]]+Tabela14[[#This Row],[Podatek VAT 23 %]]</f>
        <v>0</v>
      </c>
    </row>
    <row r="71" spans="1:11" ht="30" customHeight="1" x14ac:dyDescent="0.25">
      <c r="A71" s="4" t="s">
        <v>12</v>
      </c>
      <c r="B71" s="3" t="s">
        <v>118</v>
      </c>
      <c r="C71" s="3"/>
      <c r="D71" s="4" t="s">
        <v>5</v>
      </c>
      <c r="E71" s="6">
        <f>Tabela14[[#This Row],[Ilość (I termin dostawy)]]+Tabela14[[#This Row],[Ilość (II termin dostawy)]]</f>
        <v>500</v>
      </c>
      <c r="F71" s="4">
        <v>500</v>
      </c>
      <c r="G71" s="4">
        <v>0</v>
      </c>
      <c r="H71" s="9"/>
      <c r="I71" s="9">
        <f>Tabela14[[#This Row],[Starostwo ]]*Tabela14[[#This Row],[Cena jednostkowa netto]]</f>
        <v>0</v>
      </c>
      <c r="J71" s="9">
        <f>Tabela14[[#This Row],[Wartość netto]]*23/100</f>
        <v>0</v>
      </c>
      <c r="K71" s="9">
        <f>Tabela14[[#This Row],[Wartość netto]]+Tabela14[[#This Row],[Podatek VAT 23 %]]</f>
        <v>0</v>
      </c>
    </row>
    <row r="72" spans="1:11" ht="30" customHeight="1" x14ac:dyDescent="0.25">
      <c r="A72" s="4" t="s">
        <v>14</v>
      </c>
      <c r="B72" s="3" t="s">
        <v>119</v>
      </c>
      <c r="C72" s="3"/>
      <c r="D72" s="4" t="s">
        <v>5</v>
      </c>
      <c r="E72" s="6">
        <f>Tabela14[[#This Row],[Ilość (I termin dostawy)]]+Tabela14[[#This Row],[Ilość (II termin dostawy)]]</f>
        <v>3000</v>
      </c>
      <c r="F72" s="4">
        <v>2000</v>
      </c>
      <c r="G72" s="4">
        <v>1000</v>
      </c>
      <c r="H72" s="9"/>
      <c r="I72" s="9">
        <f>Tabela14[[#This Row],[Starostwo ]]*Tabela14[[#This Row],[Cena jednostkowa netto]]</f>
        <v>0</v>
      </c>
      <c r="J72" s="9">
        <f>Tabela14[[#This Row],[Wartość netto]]*23/100</f>
        <v>0</v>
      </c>
      <c r="K72" s="9">
        <f>Tabela14[[#This Row],[Wartość netto]]+Tabela14[[#This Row],[Podatek VAT 23 %]]</f>
        <v>0</v>
      </c>
    </row>
    <row r="73" spans="1:11" ht="30" customHeight="1" x14ac:dyDescent="0.25">
      <c r="A73" s="4" t="s">
        <v>15</v>
      </c>
      <c r="B73" s="3" t="s">
        <v>120</v>
      </c>
      <c r="C73" s="3"/>
      <c r="D73" s="4" t="s">
        <v>5</v>
      </c>
      <c r="E73" s="6">
        <f>Tabela14[[#This Row],[Ilość (I termin dostawy)]]+Tabela14[[#This Row],[Ilość (II termin dostawy)]]</f>
        <v>4000</v>
      </c>
      <c r="F73" s="4">
        <v>2000</v>
      </c>
      <c r="G73" s="4">
        <v>2000</v>
      </c>
      <c r="H73" s="9"/>
      <c r="I73" s="9">
        <f>Tabela14[[#This Row],[Starostwo ]]*Tabela14[[#This Row],[Cena jednostkowa netto]]</f>
        <v>0</v>
      </c>
      <c r="J73" s="9">
        <f>Tabela14[[#This Row],[Wartość netto]]*23/100</f>
        <v>0</v>
      </c>
      <c r="K73" s="9">
        <f>Tabela14[[#This Row],[Wartość netto]]+Tabela14[[#This Row],[Podatek VAT 23 %]]</f>
        <v>0</v>
      </c>
    </row>
    <row r="74" spans="1:11" ht="30" customHeight="1" x14ac:dyDescent="0.25">
      <c r="A74" s="4" t="s">
        <v>16</v>
      </c>
      <c r="B74" s="3" t="s">
        <v>121</v>
      </c>
      <c r="C74" s="3"/>
      <c r="D74" s="4" t="s">
        <v>5</v>
      </c>
      <c r="E74" s="6">
        <f>Tabela14[[#This Row],[Ilość (I termin dostawy)]]+Tabela14[[#This Row],[Ilość (II termin dostawy)]]</f>
        <v>10</v>
      </c>
      <c r="F74" s="4">
        <v>10</v>
      </c>
      <c r="G74" s="4">
        <v>0</v>
      </c>
      <c r="H74" s="9"/>
      <c r="I74" s="9">
        <f>Tabela14[[#This Row],[Starostwo ]]*Tabela14[[#This Row],[Cena jednostkowa netto]]</f>
        <v>0</v>
      </c>
      <c r="J74" s="9">
        <f>Tabela14[[#This Row],[Wartość netto]]*23/100</f>
        <v>0</v>
      </c>
      <c r="K74" s="9">
        <f>Tabela14[[#This Row],[Wartość netto]]+Tabela14[[#This Row],[Podatek VAT 23 %]]</f>
        <v>0</v>
      </c>
    </row>
    <row r="75" spans="1:11" ht="30" customHeight="1" x14ac:dyDescent="0.25">
      <c r="A75" s="4" t="s">
        <v>17</v>
      </c>
      <c r="B75" s="3" t="s">
        <v>94</v>
      </c>
      <c r="C75" s="3"/>
      <c r="D75" s="4" t="s">
        <v>76</v>
      </c>
      <c r="E75" s="6">
        <f>Tabela14[[#This Row],[Ilość (I termin dostawy)]]+Tabela14[[#This Row],[Ilość (II termin dostawy)]]</f>
        <v>5</v>
      </c>
      <c r="F75" s="4">
        <v>5</v>
      </c>
      <c r="G75" s="4">
        <v>0</v>
      </c>
      <c r="H75" s="9"/>
      <c r="I75" s="9">
        <f>Tabela14[[#This Row],[Starostwo ]]*Tabela14[[#This Row],[Cena jednostkowa netto]]</f>
        <v>0</v>
      </c>
      <c r="J75" s="9">
        <f>Tabela14[[#This Row],[Wartość netto]]*23/100</f>
        <v>0</v>
      </c>
      <c r="K75" s="9">
        <f>Tabela14[[#This Row],[Wartość netto]]+Tabela14[[#This Row],[Podatek VAT 23 %]]</f>
        <v>0</v>
      </c>
    </row>
    <row r="76" spans="1:11" ht="30" customHeight="1" x14ac:dyDescent="0.25">
      <c r="A76" s="4" t="s">
        <v>19</v>
      </c>
      <c r="B76" s="3" t="s">
        <v>123</v>
      </c>
      <c r="C76" s="3"/>
      <c r="D76" s="4" t="s">
        <v>5</v>
      </c>
      <c r="E76" s="6">
        <f>Tabela14[[#This Row],[Ilość (I termin dostawy)]]+Tabela14[[#This Row],[Ilość (II termin dostawy)]]</f>
        <v>6</v>
      </c>
      <c r="F76" s="4">
        <v>6</v>
      </c>
      <c r="G76" s="4">
        <v>0</v>
      </c>
      <c r="H76" s="9"/>
      <c r="I76" s="9">
        <f>Tabela14[[#This Row],[Starostwo ]]*Tabela14[[#This Row],[Cena jednostkowa netto]]</f>
        <v>0</v>
      </c>
      <c r="J76" s="9">
        <f>Tabela14[[#This Row],[Wartość netto]]*23/100</f>
        <v>0</v>
      </c>
      <c r="K76" s="9">
        <f>Tabela14[[#This Row],[Wartość netto]]+Tabela14[[#This Row],[Podatek VAT 23 %]]</f>
        <v>0</v>
      </c>
    </row>
    <row r="77" spans="1:11" ht="30" customHeight="1" x14ac:dyDescent="0.25">
      <c r="A77" s="4" t="s">
        <v>20</v>
      </c>
      <c r="B77" s="3" t="s">
        <v>124</v>
      </c>
      <c r="C77" s="3"/>
      <c r="D77" s="4" t="s">
        <v>49</v>
      </c>
      <c r="E77" s="6">
        <f>Tabela14[[#This Row],[Ilość (I termin dostawy)]]+Tabela14[[#This Row],[Ilość (II termin dostawy)]]</f>
        <v>150</v>
      </c>
      <c r="F77" s="4">
        <v>30</v>
      </c>
      <c r="G77" s="4">
        <v>120</v>
      </c>
      <c r="H77" s="9"/>
      <c r="I77" s="9">
        <f>Tabela14[[#This Row],[Starostwo ]]*Tabela14[[#This Row],[Cena jednostkowa netto]]</f>
        <v>0</v>
      </c>
      <c r="J77" s="9">
        <f>Tabela14[[#This Row],[Wartość netto]]*23/100</f>
        <v>0</v>
      </c>
      <c r="K77" s="9">
        <f>Tabela14[[#This Row],[Wartość netto]]+Tabela14[[#This Row],[Podatek VAT 23 %]]</f>
        <v>0</v>
      </c>
    </row>
    <row r="78" spans="1:11" ht="30" customHeight="1" x14ac:dyDescent="0.25">
      <c r="A78" s="4" t="s">
        <v>21</v>
      </c>
      <c r="B78" s="3" t="s">
        <v>125</v>
      </c>
      <c r="C78" s="3"/>
      <c r="D78" s="4" t="s">
        <v>5</v>
      </c>
      <c r="E78" s="6">
        <f>Tabela14[[#This Row],[Ilość (I termin dostawy)]]+Tabela14[[#This Row],[Ilość (II termin dostawy)]]</f>
        <v>300</v>
      </c>
      <c r="F78" s="4">
        <v>0</v>
      </c>
      <c r="G78" s="4">
        <v>300</v>
      </c>
      <c r="H78" s="9"/>
      <c r="I78" s="9">
        <f>Tabela14[[#This Row],[Starostwo ]]*Tabela14[[#This Row],[Cena jednostkowa netto]]</f>
        <v>0</v>
      </c>
      <c r="J78" s="9">
        <f>Tabela14[[#This Row],[Wartość netto]]*23/100</f>
        <v>0</v>
      </c>
      <c r="K78" s="9">
        <f>Tabela14[[#This Row],[Wartość netto]]+Tabela14[[#This Row],[Podatek VAT 23 %]]</f>
        <v>0</v>
      </c>
    </row>
    <row r="79" spans="1:11" ht="15.75" x14ac:dyDescent="0.25">
      <c r="A79" s="4" t="s">
        <v>22</v>
      </c>
      <c r="B79" s="3" t="s">
        <v>72</v>
      </c>
      <c r="C79" s="3"/>
      <c r="D79" s="4" t="s">
        <v>5</v>
      </c>
      <c r="E79" s="6">
        <f>Tabela14[[#This Row],[Ilość (I termin dostawy)]]+Tabela14[[#This Row],[Ilość (II termin dostawy)]]</f>
        <v>10</v>
      </c>
      <c r="F79" s="4">
        <v>10</v>
      </c>
      <c r="G79" s="4">
        <v>0</v>
      </c>
      <c r="H79" s="9"/>
      <c r="I79" s="9">
        <f>Tabela14[[#This Row],[Starostwo ]]*Tabela14[[#This Row],[Cena jednostkowa netto]]</f>
        <v>0</v>
      </c>
      <c r="J79" s="9">
        <f>Tabela14[[#This Row],[Wartość netto]]*23/100</f>
        <v>0</v>
      </c>
      <c r="K79" s="9">
        <f>Tabela14[[#This Row],[Wartość netto]]+Tabela14[[#This Row],[Podatek VAT 23 %]]</f>
        <v>0</v>
      </c>
    </row>
    <row r="80" spans="1:11" ht="15.75" x14ac:dyDescent="0.25">
      <c r="A80" s="4" t="s">
        <v>23</v>
      </c>
      <c r="B80" s="3" t="s">
        <v>82</v>
      </c>
      <c r="C80" s="3"/>
      <c r="D80" s="4" t="s">
        <v>5</v>
      </c>
      <c r="E80" s="6">
        <f>Tabela14[[#This Row],[Ilość (I termin dostawy)]]+Tabela14[[#This Row],[Ilość (II termin dostawy)]]</f>
        <v>10</v>
      </c>
      <c r="F80" s="4">
        <v>10</v>
      </c>
      <c r="G80" s="4">
        <v>0</v>
      </c>
      <c r="H80" s="9"/>
      <c r="I80" s="9">
        <f>Tabela14[[#This Row],[Starostwo ]]*Tabela14[[#This Row],[Cena jednostkowa netto]]</f>
        <v>0</v>
      </c>
      <c r="J80" s="9">
        <f>Tabela14[[#This Row],[Wartość netto]]*23/100</f>
        <v>0</v>
      </c>
      <c r="K80" s="9">
        <f>Tabela14[[#This Row],[Wartość netto]]+Tabela14[[#This Row],[Podatek VAT 23 %]]</f>
        <v>0</v>
      </c>
    </row>
    <row r="81" spans="1:11" ht="31.5" x14ac:dyDescent="0.25">
      <c r="A81" s="4" t="s">
        <v>25</v>
      </c>
      <c r="B81" s="3" t="s">
        <v>145</v>
      </c>
      <c r="C81" s="3"/>
      <c r="D81" s="4" t="s">
        <v>5</v>
      </c>
      <c r="E81" s="6">
        <f>Tabela14[[#This Row],[Ilość (I termin dostawy)]]+Tabela14[[#This Row],[Ilość (II termin dostawy)]]</f>
        <v>40</v>
      </c>
      <c r="F81" s="4">
        <v>40</v>
      </c>
      <c r="G81" s="4">
        <v>0</v>
      </c>
      <c r="H81" s="9"/>
      <c r="I81" s="9">
        <f>Tabela14[[#This Row],[Starostwo ]]*Tabela14[[#This Row],[Cena jednostkowa netto]]</f>
        <v>0</v>
      </c>
      <c r="J81" s="9">
        <f>Tabela14[[#This Row],[Wartość netto]]*23/100</f>
        <v>0</v>
      </c>
      <c r="K81" s="9">
        <f>Tabela14[[#This Row],[Wartość netto]]+Tabela14[[#This Row],[Podatek VAT 23 %]]</f>
        <v>0</v>
      </c>
    </row>
    <row r="82" spans="1:11" ht="31.5" x14ac:dyDescent="0.25">
      <c r="A82" s="4" t="s">
        <v>27</v>
      </c>
      <c r="B82" s="11" t="s">
        <v>126</v>
      </c>
      <c r="C82" s="11"/>
      <c r="D82" s="5" t="s">
        <v>18</v>
      </c>
      <c r="E82" s="6">
        <f>Tabela14[[#This Row],[Ilość (I termin dostawy)]]+Tabela14[[#This Row],[Ilość (II termin dostawy)]]</f>
        <v>30</v>
      </c>
      <c r="F82" s="4">
        <v>30</v>
      </c>
      <c r="G82" s="4">
        <v>0</v>
      </c>
      <c r="H82" s="9"/>
      <c r="I82" s="9">
        <f>Tabela14[[#This Row],[Starostwo ]]*Tabela14[[#This Row],[Cena jednostkowa netto]]</f>
        <v>0</v>
      </c>
      <c r="J82" s="9">
        <f>Tabela14[[#This Row],[Wartość netto]]*23/100</f>
        <v>0</v>
      </c>
      <c r="K82" s="9">
        <f>Tabela14[[#This Row],[Wartość netto]]+Tabela14[[#This Row],[Podatek VAT 23 %]]</f>
        <v>0</v>
      </c>
    </row>
    <row r="83" spans="1:11" ht="31.5" x14ac:dyDescent="0.25">
      <c r="A83" s="4" t="s">
        <v>29</v>
      </c>
      <c r="B83" s="3" t="s">
        <v>146</v>
      </c>
      <c r="C83" s="3"/>
      <c r="D83" s="4" t="s">
        <v>18</v>
      </c>
      <c r="E83" s="6">
        <f>Tabela14[[#This Row],[Ilość (I termin dostawy)]]+Tabela14[[#This Row],[Ilość (II termin dostawy)]]</f>
        <v>20</v>
      </c>
      <c r="F83" s="4">
        <v>20</v>
      </c>
      <c r="G83" s="4">
        <v>0</v>
      </c>
      <c r="H83" s="9"/>
      <c r="I83" s="9">
        <f>Tabela14[[#This Row],[Starostwo ]]*Tabela14[[#This Row],[Cena jednostkowa netto]]</f>
        <v>0</v>
      </c>
      <c r="J83" s="9">
        <f>Tabela14[[#This Row],[Wartość netto]]*23/100</f>
        <v>0</v>
      </c>
      <c r="K83" s="9">
        <f>Tabela14[[#This Row],[Wartość netto]]+Tabela14[[#This Row],[Podatek VAT 23 %]]</f>
        <v>0</v>
      </c>
    </row>
    <row r="84" spans="1:11" ht="31.5" x14ac:dyDescent="0.25">
      <c r="A84" s="4" t="s">
        <v>31</v>
      </c>
      <c r="B84" s="3" t="s">
        <v>147</v>
      </c>
      <c r="C84" s="23"/>
      <c r="D84" s="21" t="s">
        <v>5</v>
      </c>
      <c r="E84" s="6">
        <f>Tabela14[[#This Row],[Ilość (I termin dostawy)]]+Tabela14[[#This Row],[Ilość (II termin dostawy)]]</f>
        <v>10</v>
      </c>
      <c r="F84" s="4">
        <v>10</v>
      </c>
      <c r="G84" s="4">
        <v>0</v>
      </c>
      <c r="H84" s="9"/>
      <c r="I84" s="9">
        <f>Tabela14[[#This Row],[Starostwo ]]*Tabela14[[#This Row],[Cena jednostkowa netto]]</f>
        <v>0</v>
      </c>
      <c r="J84" s="9">
        <f>Tabela14[[#This Row],[Wartość netto]]*23/100</f>
        <v>0</v>
      </c>
      <c r="K84" s="9">
        <f>Tabela14[[#This Row],[Wartość netto]]+Tabela14[[#This Row],[Podatek VAT 23 %]]</f>
        <v>0</v>
      </c>
    </row>
    <row r="85" spans="1:11" ht="31.5" x14ac:dyDescent="0.25">
      <c r="A85" s="4" t="s">
        <v>32</v>
      </c>
      <c r="B85" s="8" t="s">
        <v>148</v>
      </c>
      <c r="C85" s="8"/>
      <c r="D85" s="17" t="s">
        <v>5</v>
      </c>
      <c r="E85" s="6">
        <f>Tabela14[[#This Row],[Ilość (I termin dostawy)]]+Tabela14[[#This Row],[Ilość (II termin dostawy)]]</f>
        <v>10</v>
      </c>
      <c r="F85" s="4">
        <v>10</v>
      </c>
      <c r="G85" s="4">
        <v>0</v>
      </c>
      <c r="H85" s="9"/>
      <c r="I85" s="9">
        <f>Tabela14[[#This Row],[Starostwo ]]*Tabela14[[#This Row],[Cena jednostkowa netto]]</f>
        <v>0</v>
      </c>
      <c r="J85" s="9">
        <f>Tabela14[[#This Row],[Wartość netto]]*23/100</f>
        <v>0</v>
      </c>
      <c r="K85" s="9">
        <f>Tabela14[[#This Row],[Wartość netto]]+Tabela14[[#This Row],[Podatek VAT 23 %]]</f>
        <v>0</v>
      </c>
    </row>
    <row r="86" spans="1:11" ht="31.5" x14ac:dyDescent="0.25">
      <c r="A86" s="4" t="s">
        <v>33</v>
      </c>
      <c r="B86" s="8" t="s">
        <v>149</v>
      </c>
      <c r="C86" s="8"/>
      <c r="D86" s="17" t="s">
        <v>5</v>
      </c>
      <c r="E86" s="6">
        <f>Tabela14[[#This Row],[Ilość (I termin dostawy)]]+Tabela14[[#This Row],[Ilość (II termin dostawy)]]</f>
        <v>200</v>
      </c>
      <c r="F86" s="4">
        <v>200</v>
      </c>
      <c r="G86" s="4">
        <v>0</v>
      </c>
      <c r="H86" s="9"/>
      <c r="I86" s="9">
        <f>Tabela14[[#This Row],[Starostwo ]]*Tabela14[[#This Row],[Cena jednostkowa netto]]</f>
        <v>0</v>
      </c>
      <c r="J86" s="9">
        <f>Tabela14[[#This Row],[Wartość netto]]*23/100</f>
        <v>0</v>
      </c>
      <c r="K86" s="9">
        <f>Tabela14[[#This Row],[Wartość netto]]+Tabela14[[#This Row],[Podatek VAT 23 %]]</f>
        <v>0</v>
      </c>
    </row>
    <row r="87" spans="1:11" ht="15.75" x14ac:dyDescent="0.25">
      <c r="A87" s="4" t="s">
        <v>35</v>
      </c>
      <c r="B87" s="8" t="s">
        <v>150</v>
      </c>
      <c r="C87" s="8"/>
      <c r="D87" s="17" t="s">
        <v>5</v>
      </c>
      <c r="E87" s="6">
        <f>Tabela14[[#This Row],[Ilość (I termin dostawy)]]+Tabela14[[#This Row],[Ilość (II termin dostawy)]]</f>
        <v>20</v>
      </c>
      <c r="F87" s="4">
        <v>20</v>
      </c>
      <c r="G87" s="4">
        <v>0</v>
      </c>
      <c r="H87" s="9"/>
      <c r="I87" s="9">
        <f>Tabela14[[#This Row],[Starostwo ]]*Tabela14[[#This Row],[Cena jednostkowa netto]]</f>
        <v>0</v>
      </c>
      <c r="J87" s="9">
        <f>Tabela14[[#This Row],[Wartość netto]]*23/100</f>
        <v>0</v>
      </c>
      <c r="K87" s="9">
        <f>Tabela14[[#This Row],[Wartość netto]]+Tabela14[[#This Row],[Podatek VAT 23 %]]</f>
        <v>0</v>
      </c>
    </row>
    <row r="88" spans="1:11" ht="15.75" x14ac:dyDescent="0.25">
      <c r="A88" s="4" t="s">
        <v>37</v>
      </c>
      <c r="B88" s="8" t="s">
        <v>90</v>
      </c>
      <c r="C88" s="8"/>
      <c r="D88" s="17" t="s">
        <v>5</v>
      </c>
      <c r="E88" s="6">
        <f>Tabela14[[#This Row],[Ilość (I termin dostawy)]]+Tabela14[[#This Row],[Ilość (II termin dostawy)]]</f>
        <v>5</v>
      </c>
      <c r="F88" s="4">
        <v>5</v>
      </c>
      <c r="G88" s="4">
        <v>0</v>
      </c>
      <c r="H88" s="9"/>
      <c r="I88" s="9">
        <f>Tabela14[[#This Row],[Starostwo ]]*Tabela14[[#This Row],[Cena jednostkowa netto]]</f>
        <v>0</v>
      </c>
      <c r="J88" s="9">
        <f>Tabela14[[#This Row],[Wartość netto]]*23/100</f>
        <v>0</v>
      </c>
      <c r="K88" s="9">
        <f>Tabela14[[#This Row],[Wartość netto]]+Tabela14[[#This Row],[Podatek VAT 23 %]]</f>
        <v>0</v>
      </c>
    </row>
    <row r="89" spans="1:11" ht="36" customHeight="1" x14ac:dyDescent="0.25">
      <c r="A89" s="18"/>
      <c r="H89" s="25" t="s">
        <v>100</v>
      </c>
      <c r="I89" s="14">
        <f>SUM(Tabela14[Wartość netto])</f>
        <v>0</v>
      </c>
      <c r="J89" s="14">
        <f>SUM(Tabela14[Podatek VAT 23 %])</f>
        <v>0</v>
      </c>
      <c r="K89" s="14">
        <f>SUM(Tabela14[Wartość brutto])</f>
        <v>0</v>
      </c>
    </row>
    <row r="90" spans="1:11" ht="15.75" x14ac:dyDescent="0.25">
      <c r="A90" s="18"/>
    </row>
    <row r="91" spans="1:11" ht="15.75" x14ac:dyDescent="0.25">
      <c r="A91" s="18"/>
    </row>
  </sheetData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tableParts count="2">
    <tablePart r:id="rId2"/>
    <tablePart r:id="rId3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1</vt:i4>
      </vt:variant>
    </vt:vector>
  </HeadingPairs>
  <TitlesOfParts>
    <vt:vector size="4" baseType="lpstr">
      <vt:lpstr>Starostwo</vt:lpstr>
      <vt:lpstr>Arkusz2</vt:lpstr>
      <vt:lpstr>Arkusz3</vt:lpstr>
      <vt:lpstr>Starostwo!Tytuły_wydruku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Paulina</dc:creator>
  <cp:lastModifiedBy>KAMILAKA</cp:lastModifiedBy>
  <cp:lastPrinted>2017-04-04T11:19:48Z</cp:lastPrinted>
  <dcterms:created xsi:type="dcterms:W3CDTF">2014-01-28T10:19:19Z</dcterms:created>
  <dcterms:modified xsi:type="dcterms:W3CDTF">2017-04-04T11:20:05Z</dcterms:modified>
</cp:coreProperties>
</file>